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80" yWindow="-20" windowWidth="21460" windowHeight="13720"/>
  </bookViews>
  <sheets>
    <sheet name="ROI" sheetId="1" r:id="rId1"/>
  </sheets>
  <definedNames>
    <definedName name="__123Graph_A" localSheetId="0" hidden="1">ROI!$E$29:$G$29</definedName>
    <definedName name="__123Graph_B" localSheetId="0" hidden="1">ROI!$E$30:$G$30</definedName>
    <definedName name="__123Graph_C" localSheetId="0" hidden="1">ROI!$E$31:$G$31</definedName>
    <definedName name="__123Graph_X" localSheetId="0" hidden="1">ROI!#REF!</definedName>
    <definedName name="_BADCELL_">ROI!$O$60</definedName>
    <definedName name="_BADDIRECTORY_">ROI!$O$59</definedName>
    <definedName name="_BADFILE_">ROI!$O$58</definedName>
    <definedName name="_BADNAME_">ROI!$O$61</definedName>
    <definedName name="_BADPRINTER_">ROI!$O$57</definedName>
    <definedName name="_BADX_">ROI!$O$62</definedName>
    <definedName name="_BADY_">ROI!$O$63</definedName>
    <definedName name="_CONT_">ROI!$O$36</definedName>
    <definedName name="_OOPS_">ROI!$O$49</definedName>
    <definedName name="_Regression_Int" localSheetId="0" hidden="1">1</definedName>
    <definedName name="_REMEMBER_TO_CR">ROI!$O$48</definedName>
    <definedName name="_SAV_">ROI!$O$45</definedName>
    <definedName name="\a">ROI!$O$33</definedName>
    <definedName name="DATA">ROI!$C$2:$C$4</definedName>
    <definedName name="DATA1">ROI!$B$6:$C$12</definedName>
    <definedName name="DATA2">ROI!$F$2</definedName>
    <definedName name="DATA3">ROI!$E$4:$F$8</definedName>
    <definedName name="DATA4">ROI!$E$10:$F$12</definedName>
    <definedName name="MENU">ROI!$O$38</definedName>
    <definedName name="MSG">ROI!$O$65</definedName>
    <definedName name="_xlnm.Print_Area" localSheetId="0">ROI!$A$1:$F$26</definedName>
    <definedName name="Print_Area_MI">ROI!$A$1:$F$19</definedName>
    <definedName name="PRINTOUT">ROI!$A$1:$F$26</definedName>
  </definedNames>
  <calcPr calcId="130404" iterate="1" iterateCount="1" calcOnSave="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4" i="1"/>
  <c r="F13"/>
  <c r="C13"/>
  <c r="C14"/>
  <c r="F15"/>
  <c r="C20"/>
  <c r="C22"/>
  <c r="C15"/>
  <c r="C16"/>
  <c r="F16"/>
  <c r="C17"/>
  <c r="F17"/>
  <c r="C21"/>
  <c r="C23"/>
  <c r="C24"/>
  <c r="F21"/>
  <c r="F22"/>
</calcChain>
</file>

<file path=xl/sharedStrings.xml><?xml version="1.0" encoding="utf-8"?>
<sst xmlns="http://schemas.openxmlformats.org/spreadsheetml/2006/main" count="127" uniqueCount="107">
  <si>
    <t>/fs{ESC}1{?}~r{esc}{indicate}</t>
  </si>
  <si>
    <t>[REMEMBER TO CREATE FOUR RANGE NAMES AND DELETE GRAPH IF NEC.]</t>
  </si>
  <si>
    <t>[OOPS]</t>
  </si>
  <si>
    <t>{if MSG="Printer error"}{branch [badprinter]}</t>
  </si>
  <si>
    <t>{if MSG="File does not exist"}{branch [badfile]}</t>
  </si>
  <si>
    <t>{if MSG="Directory does not exist"}{branch [baddirectory]}</t>
  </si>
  <si>
    <t>{if MSG="Invalid cell or range address"}{branch [badcell]}</t>
  </si>
  <si>
    <t>{if MSG="Range name does not exist"}{branch [badname]}</t>
  </si>
  <si>
    <t>{if MSG="Invalid x range"}{branch [badx]}</t>
  </si>
  <si>
    <t>{if MSG="Invalid y range"}{branch [bady]}</t>
  </si>
  <si>
    <t>[badprinter]</t>
  </si>
  <si>
    <t>Is your printer on?{?}{esc}{branch [cont]}</t>
  </si>
  <si>
    <t>[badfile]</t>
  </si>
  <si>
    <t>That file is not here...!{?}{esc}{branch [cont]}</t>
  </si>
  <si>
    <t>[baddirectory]</t>
  </si>
  <si>
    <t>You are not in the right directory, Use /fd to change directory {?}{esc}{branch [cont]}</t>
  </si>
  <si>
    <t>[badcell]</t>
  </si>
  <si>
    <t>Did you misspell the range name?{?}{esc}{branch [cont]}</t>
  </si>
  <si>
    <t>[badname]</t>
  </si>
  <si>
    <t>The name does not exist{?}{esc}{branch [cont]}</t>
  </si>
  <si>
    <t>[badx]</t>
  </si>
  <si>
    <t>Your X range is incorrect{?}{esc}{branch [cont]}</t>
  </si>
  <si>
    <t>[bady]</t>
  </si>
  <si>
    <t>Your Y range is incorrect{?}{esc}{branch [cont]}</t>
  </si>
  <si>
    <t>msg</t>
  </si>
  <si>
    <t>Investment --&gt;</t>
  </si>
  <si>
    <t>Price (per unit)</t>
  </si>
  <si>
    <t xml:space="preserve">Market size in $ </t>
  </si>
  <si>
    <t>Variable costs (Unit)</t>
  </si>
  <si>
    <t>Direct labor</t>
  </si>
  <si>
    <t>Direct materials</t>
  </si>
  <si>
    <t>Amount</t>
  </si>
  <si>
    <t>Total variable costs</t>
  </si>
  <si>
    <t>Contribution per unit</t>
  </si>
  <si>
    <t>Breakeven in units</t>
  </si>
  <si>
    <t>Breakeven market share</t>
  </si>
  <si>
    <t>Sales in units</t>
  </si>
  <si>
    <t>Total sales</t>
  </si>
  <si>
    <t xml:space="preserve">  Variable costs</t>
  </si>
  <si>
    <t xml:space="preserve">  Direct fixed costs</t>
  </si>
  <si>
    <t xml:space="preserve">  Indirect fixed costs</t>
  </si>
  <si>
    <t>Proforma Income Statement</t>
  </si>
  <si>
    <t>Target Percent ROI --&gt;</t>
  </si>
  <si>
    <t>Direct fixed costs</t>
  </si>
  <si>
    <t>Manufacturing overhead</t>
  </si>
  <si>
    <t>Sales force</t>
  </si>
  <si>
    <t>Indirect fixed costs</t>
  </si>
  <si>
    <t>Company overhead</t>
  </si>
  <si>
    <t>Total fixed costs</t>
  </si>
  <si>
    <t>Profit goal</t>
  </si>
  <si>
    <t>Target sales (units)</t>
  </si>
  <si>
    <t>Target sales ($)</t>
  </si>
  <si>
    <t>Breakeven in sales ($)</t>
  </si>
  <si>
    <t>Target mkt share</t>
  </si>
  <si>
    <t>Profits as % of sales</t>
  </si>
  <si>
    <t>Profits</t>
  </si>
  <si>
    <t>ROI</t>
  </si>
  <si>
    <t>Advertising</t>
  </si>
  <si>
    <t>Packaging</t>
  </si>
  <si>
    <t>\0</t>
  </si>
  <si>
    <t>{indicate "MENU"}{breakoff}</t>
  </si>
  <si>
    <t>{onerror [oops],msg}</t>
  </si>
  <si>
    <t>[CONT]</t>
  </si>
  <si>
    <t>{menubranch menu}</t>
  </si>
  <si>
    <t>{home}</t>
  </si>
  <si>
    <t>MENU</t>
  </si>
  <si>
    <t>{MENUBRANCH MENU}</t>
  </si>
  <si>
    <t>Erase</t>
  </si>
  <si>
    <t>Graph</t>
  </si>
  <si>
    <t>Print</t>
  </si>
  <si>
    <t>Return</t>
  </si>
  <si>
    <t>Save</t>
  </si>
  <si>
    <t>Use 1-2-3</t>
  </si>
  <si>
    <t>Quit</t>
  </si>
  <si>
    <t>Data</t>
  </si>
  <si>
    <t>Enter data into this SPREADSHEET</t>
  </si>
  <si>
    <t>Erase the DATA in this spreadsheet</t>
  </si>
  <si>
    <t>Graph this data</t>
  </si>
  <si>
    <t xml:space="preserve">Print the SPREADSHEET </t>
  </si>
  <si>
    <t>Return to previous menu level</t>
  </si>
  <si>
    <t>Save the results of YOUR changes as a NEW FILE</t>
  </si>
  <si>
    <t>Use Lotus 1-2-3</t>
  </si>
  <si>
    <t>Leave Lotus 1-2-3</t>
  </si>
  <si>
    <t>{indicate ENTER}</t>
  </si>
  <si>
    <t>{indicate ERASE}</t>
  </si>
  <si>
    <t>{GRAPH}</t>
  </si>
  <si>
    <t>{PANELON}{INDICATE}</t>
  </si>
  <si>
    <t>{INDICATE}{PANELON}</t>
  </si>
  <si>
    <t>{indicate}</t>
  </si>
  <si>
    <t>{goto}{home}~{PANELON}{GOTO}data~{?}~</t>
  </si>
  <si>
    <t>{goto}{home}~/redata~{indicate}</t>
  </si>
  <si>
    <t>{BRANCH [cont]}</t>
  </si>
  <si>
    <t>/PPrPRINTOUT~AGPQ</t>
  </si>
  <si>
    <t>{menucall [sav]}</t>
  </si>
  <si>
    <t>/fs{ESC}1{?}~r{ESC}{indicate}</t>
  </si>
  <si>
    <t>{HOME}{QUIT}</t>
  </si>
  <si>
    <t>{GOTO}data1~{?}~{GOTO}data2~{?}{GOTO}data3~{?}~{GOTO}data4~{?}~{INDICATE}</t>
  </si>
  <si>
    <t>/redata1~/redata2~/redata3~/redata4~{INDICATE}</t>
  </si>
  <si>
    <t>/frauto123~</t>
  </si>
  <si>
    <t>/qy</t>
  </si>
  <si>
    <t>[SAV]</t>
  </si>
  <si>
    <t>Yes</t>
  </si>
  <si>
    <t>No</t>
  </si>
  <si>
    <t>Menu</t>
  </si>
  <si>
    <t>Save spreadsheet first</t>
  </si>
  <si>
    <t xml:space="preserve">Do not save the spreadsheet </t>
  </si>
  <si>
    <t>Return to the spreadsheet menu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</si>
</sst>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7" formatCode="&quot;$&quot;#,##0.00_);\(&quot;$&quot;#,##0.00\)"/>
    <numFmt numFmtId="164" formatCode="0_)"/>
  </numFmts>
  <fonts count="3">
    <font>
      <sz val="10"/>
      <name val="Helvetica"/>
    </font>
    <font>
      <b/>
      <sz val="14"/>
      <name val="Arial"/>
      <family val="2"/>
    </font>
    <font>
      <b/>
      <sz val="14"/>
      <color indexed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8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5" fontId="0" fillId="0" borderId="0"/>
  </cellStyleXfs>
  <cellXfs count="57">
    <xf numFmtId="5" fontId="0" fillId="0" borderId="0" xfId="0"/>
    <xf numFmtId="5" fontId="1" fillId="2" borderId="0" xfId="0" applyFont="1" applyFill="1" applyAlignment="1" applyProtection="1">
      <alignment horizontal="left"/>
    </xf>
    <xf numFmtId="5" fontId="2" fillId="8" borderId="0" xfId="0" applyFont="1" applyFill="1" applyProtection="1">
      <protection locked="0"/>
    </xf>
    <xf numFmtId="5" fontId="1" fillId="2" borderId="0" xfId="0" applyFont="1" applyFill="1"/>
    <xf numFmtId="5" fontId="2" fillId="2" borderId="0" xfId="0" applyFont="1" applyFill="1" applyProtection="1">
      <protection locked="0"/>
    </xf>
    <xf numFmtId="7" fontId="2" fillId="8" borderId="0" xfId="0" applyNumberFormat="1" applyFont="1" applyFill="1" applyProtection="1">
      <protection locked="0"/>
    </xf>
    <xf numFmtId="5" fontId="2" fillId="8" borderId="0" xfId="0" applyFont="1" applyFill="1" applyAlignment="1" applyProtection="1">
      <alignment horizontal="left"/>
      <protection locked="0"/>
    </xf>
    <xf numFmtId="5" fontId="1" fillId="2" borderId="0" xfId="0" applyNumberFormat="1" applyFont="1" applyFill="1" applyProtection="1"/>
    <xf numFmtId="5" fontId="1" fillId="2" borderId="0" xfId="0" applyFont="1" applyFill="1" applyAlignment="1">
      <alignment horizontal="center"/>
    </xf>
    <xf numFmtId="5" fontId="1" fillId="2" borderId="2" xfId="0" applyFont="1" applyFill="1" applyBorder="1" applyAlignment="1" applyProtection="1">
      <alignment horizontal="left"/>
    </xf>
    <xf numFmtId="5" fontId="1" fillId="2" borderId="0" xfId="0" applyFont="1" applyFill="1" applyAlignment="1" applyProtection="1">
      <alignment horizontal="center"/>
    </xf>
    <xf numFmtId="5" fontId="1" fillId="2" borderId="0" xfId="0" quotePrefix="1" applyFont="1" applyFill="1" applyBorder="1" applyAlignment="1" applyProtection="1">
      <alignment horizontal="left"/>
    </xf>
    <xf numFmtId="5" fontId="1" fillId="2" borderId="4" xfId="0" applyNumberFormat="1" applyFont="1" applyFill="1" applyBorder="1" applyProtection="1"/>
    <xf numFmtId="10" fontId="1" fillId="2" borderId="4" xfId="0" applyNumberFormat="1" applyFont="1" applyFill="1" applyBorder="1" applyProtection="1"/>
    <xf numFmtId="10" fontId="1" fillId="2" borderId="0" xfId="0" applyNumberFormat="1" applyFont="1" applyFill="1" applyBorder="1" applyProtection="1"/>
    <xf numFmtId="5" fontId="1" fillId="2" borderId="0" xfId="0" applyFont="1" applyFill="1" applyBorder="1" applyAlignment="1" applyProtection="1">
      <alignment horizontal="center"/>
    </xf>
    <xf numFmtId="5" fontId="1" fillId="2" borderId="1" xfId="0" applyFont="1" applyFill="1" applyBorder="1" applyAlignment="1" applyProtection="1">
      <alignment horizontal="center"/>
    </xf>
    <xf numFmtId="5" fontId="2" fillId="3" borderId="3" xfId="0" quotePrefix="1" applyFont="1" applyFill="1" applyBorder="1" applyAlignment="1" applyProtection="1">
      <alignment horizontal="left"/>
    </xf>
    <xf numFmtId="5" fontId="2" fillId="4" borderId="3" xfId="0" applyFont="1" applyFill="1" applyBorder="1" applyProtection="1">
      <protection locked="0"/>
    </xf>
    <xf numFmtId="5" fontId="1" fillId="3" borderId="3" xfId="0" applyFont="1" applyFill="1" applyBorder="1" applyAlignment="1">
      <alignment horizontal="center"/>
    </xf>
    <xf numFmtId="10" fontId="2" fillId="4" borderId="4" xfId="0" applyNumberFormat="1" applyFont="1" applyFill="1" applyBorder="1" applyProtection="1">
      <protection locked="0"/>
    </xf>
    <xf numFmtId="5" fontId="1" fillId="3" borderId="8" xfId="0" applyFont="1" applyFill="1" applyBorder="1" applyAlignment="1" applyProtection="1">
      <alignment horizontal="left"/>
    </xf>
    <xf numFmtId="7" fontId="1" fillId="3" borderId="10" xfId="0" applyNumberFormat="1" applyFont="1" applyFill="1" applyBorder="1" applyProtection="1"/>
    <xf numFmtId="7" fontId="1" fillId="3" borderId="12" xfId="0" applyNumberFormat="1" applyFont="1" applyFill="1" applyBorder="1" applyProtection="1"/>
    <xf numFmtId="37" fontId="1" fillId="3" borderId="12" xfId="0" applyNumberFormat="1" applyFont="1" applyFill="1" applyBorder="1" applyProtection="1"/>
    <xf numFmtId="5" fontId="1" fillId="3" borderId="12" xfId="0" applyNumberFormat="1" applyFont="1" applyFill="1" applyBorder="1" applyProtection="1"/>
    <xf numFmtId="10" fontId="1" fillId="3" borderId="7" xfId="0" applyNumberFormat="1" applyFont="1" applyFill="1" applyBorder="1" applyProtection="1"/>
    <xf numFmtId="5" fontId="1" fillId="3" borderId="10" xfId="0" applyFont="1" applyFill="1" applyBorder="1" applyProtection="1"/>
    <xf numFmtId="5" fontId="1" fillId="3" borderId="11" xfId="0" applyFont="1" applyFill="1" applyBorder="1" applyAlignment="1" applyProtection="1">
      <alignment horizontal="left"/>
    </xf>
    <xf numFmtId="5" fontId="1" fillId="3" borderId="12" xfId="0" applyFont="1" applyFill="1" applyBorder="1" applyProtection="1"/>
    <xf numFmtId="5" fontId="1" fillId="3" borderId="5" xfId="0" applyFont="1" applyFill="1" applyBorder="1" applyAlignment="1" applyProtection="1">
      <alignment horizontal="left"/>
    </xf>
    <xf numFmtId="164" fontId="2" fillId="2" borderId="0" xfId="0" applyNumberFormat="1" applyFont="1" applyFill="1" applyAlignment="1" applyProtection="1">
      <alignment horizontal="center"/>
    </xf>
    <xf numFmtId="7" fontId="2" fillId="6" borderId="0" xfId="0" applyNumberFormat="1" applyFont="1" applyFill="1" applyProtection="1">
      <protection locked="0"/>
    </xf>
    <xf numFmtId="5" fontId="2" fillId="6" borderId="0" xfId="0" applyFont="1" applyFill="1" applyProtection="1">
      <protection locked="0"/>
    </xf>
    <xf numFmtId="5" fontId="1" fillId="7" borderId="2" xfId="0" applyFont="1" applyFill="1" applyBorder="1" applyAlignment="1">
      <alignment horizontal="center"/>
    </xf>
    <xf numFmtId="5" fontId="1" fillId="7" borderId="3" xfId="0" applyFont="1" applyFill="1" applyBorder="1" applyAlignment="1" applyProtection="1">
      <alignment horizontal="left"/>
    </xf>
    <xf numFmtId="5" fontId="1" fillId="7" borderId="4" xfId="0" applyFont="1" applyFill="1" applyBorder="1" applyAlignment="1" applyProtection="1">
      <alignment horizontal="center"/>
    </xf>
    <xf numFmtId="5" fontId="1" fillId="7" borderId="7" xfId="0" applyFont="1" applyFill="1" applyBorder="1" applyAlignment="1" applyProtection="1">
      <alignment horizontal="center"/>
    </xf>
    <xf numFmtId="5" fontId="1" fillId="3" borderId="11" xfId="0" quotePrefix="1" applyFont="1" applyFill="1" applyBorder="1" applyAlignment="1" applyProtection="1">
      <alignment horizontal="left"/>
    </xf>
    <xf numFmtId="5" fontId="1" fillId="3" borderId="0" xfId="0" quotePrefix="1" applyFont="1" applyFill="1" applyBorder="1" applyAlignment="1" applyProtection="1">
      <alignment horizontal="left"/>
    </xf>
    <xf numFmtId="5" fontId="1" fillId="3" borderId="2" xfId="0" applyFont="1" applyFill="1" applyBorder="1" applyAlignment="1" applyProtection="1">
      <alignment horizontal="centerContinuous"/>
    </xf>
    <xf numFmtId="5" fontId="1" fillId="3" borderId="3" xfId="0" applyFont="1" applyFill="1" applyBorder="1" applyAlignment="1" applyProtection="1">
      <alignment horizontal="centerContinuous"/>
    </xf>
    <xf numFmtId="5" fontId="1" fillId="3" borderId="4" xfId="0" applyFont="1" applyFill="1" applyBorder="1" applyAlignment="1" applyProtection="1">
      <alignment horizontal="centerContinuous"/>
    </xf>
    <xf numFmtId="5" fontId="2" fillId="3" borderId="2" xfId="0" quotePrefix="1" applyFont="1" applyFill="1" applyBorder="1" applyAlignment="1" applyProtection="1">
      <alignment horizontal="left"/>
    </xf>
    <xf numFmtId="5" fontId="2" fillId="5" borderId="0" xfId="0" applyFont="1" applyFill="1" applyAlignment="1" applyProtection="1">
      <alignment horizontal="left"/>
    </xf>
    <xf numFmtId="5" fontId="2" fillId="5" borderId="0" xfId="0" quotePrefix="1" applyFont="1" applyFill="1" applyAlignment="1" applyProtection="1">
      <alignment horizontal="left"/>
    </xf>
    <xf numFmtId="5" fontId="1" fillId="7" borderId="2" xfId="0" applyFont="1" applyFill="1" applyBorder="1" applyAlignment="1" applyProtection="1">
      <alignment horizontal="centerContinuous"/>
    </xf>
    <xf numFmtId="5" fontId="1" fillId="7" borderId="3" xfId="0" applyFont="1" applyFill="1" applyBorder="1" applyAlignment="1" applyProtection="1">
      <alignment horizontal="centerContinuous"/>
    </xf>
    <xf numFmtId="5" fontId="1" fillId="7" borderId="5" xfId="0" applyFont="1" applyFill="1" applyBorder="1" applyAlignment="1" applyProtection="1">
      <alignment horizontal="centerContinuous"/>
    </xf>
    <xf numFmtId="5" fontId="1" fillId="7" borderId="6" xfId="0" applyFont="1" applyFill="1" applyBorder="1" applyAlignment="1" applyProtection="1">
      <alignment horizontal="centerContinuous"/>
    </xf>
    <xf numFmtId="5" fontId="1" fillId="3" borderId="5" xfId="0" quotePrefix="1" applyFont="1" applyFill="1" applyBorder="1" applyAlignment="1" applyProtection="1">
      <alignment horizontal="left"/>
    </xf>
    <xf numFmtId="5" fontId="1" fillId="3" borderId="6" xfId="0" quotePrefix="1" applyFont="1" applyFill="1" applyBorder="1" applyAlignment="1" applyProtection="1">
      <alignment horizontal="left"/>
    </xf>
    <xf numFmtId="5" fontId="1" fillId="3" borderId="9" xfId="0" applyFont="1" applyFill="1" applyBorder="1" applyAlignment="1" applyProtection="1">
      <alignment horizontal="left"/>
    </xf>
    <xf numFmtId="37" fontId="1" fillId="2" borderId="0" xfId="0" applyNumberFormat="1" applyFont="1" applyFill="1" applyProtection="1"/>
    <xf numFmtId="5" fontId="1" fillId="2" borderId="0" xfId="0" quotePrefix="1" applyFont="1" applyFill="1" applyAlignment="1" applyProtection="1">
      <alignment horizontal="center"/>
    </xf>
    <xf numFmtId="37" fontId="1" fillId="2" borderId="0" xfId="0" applyNumberFormat="1" applyFont="1" applyFill="1" applyAlignment="1" applyProtection="1">
      <alignment horizontal="center"/>
    </xf>
    <xf numFmtId="5" fontId="1" fillId="2" borderId="0" xfId="0" quotePrefix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syncVertical="1" syncRef="C5" transitionEvaluation="1" published="0" enableFormatConditionsCalculation="0">
    <pageSetUpPr fitToPage="1"/>
  </sheetPr>
  <dimension ref="A1:V65"/>
  <sheetViews>
    <sheetView showGridLines="0" tabSelected="1" topLeftCell="C5" workbookViewId="0">
      <selection activeCell="I29" sqref="I29"/>
    </sheetView>
  </sheetViews>
  <sheetFormatPr baseColWidth="10" defaultColWidth="8.5" defaultRowHeight="17"/>
  <cols>
    <col min="1" max="1" width="5.5" style="8" customWidth="1"/>
    <col min="2" max="2" width="36.1640625" style="3" customWidth="1"/>
    <col min="3" max="3" width="19.33203125" style="3" customWidth="1"/>
    <col min="4" max="4" width="3.6640625" style="8" customWidth="1"/>
    <col min="5" max="5" width="43.1640625" style="3" customWidth="1"/>
    <col min="6" max="6" width="28.33203125" style="3" customWidth="1"/>
    <col min="7" max="7" width="20.6640625" style="3" customWidth="1"/>
    <col min="8" max="8" width="29.6640625" style="3" customWidth="1"/>
    <col min="9" max="9" width="26.33203125" style="3" customWidth="1"/>
    <col min="10" max="10" width="20.5" style="3" customWidth="1"/>
    <col min="11" max="11" width="21.1640625" style="3" customWidth="1"/>
    <col min="12" max="16384" width="8.5" style="3"/>
  </cols>
  <sheetData>
    <row r="1" spans="1:6" ht="18" thickBot="1">
      <c r="A1" s="16" t="s">
        <v>56</v>
      </c>
      <c r="D1" s="3"/>
    </row>
    <row r="2" spans="1:6" ht="18" thickBot="1">
      <c r="A2" s="43" t="s">
        <v>25</v>
      </c>
      <c r="B2" s="17"/>
      <c r="C2" s="18">
        <v>5000000</v>
      </c>
      <c r="D2" s="19"/>
      <c r="E2" s="17" t="s">
        <v>42</v>
      </c>
      <c r="F2" s="20">
        <v>0.12</v>
      </c>
    </row>
    <row r="3" spans="1:6" ht="18" thickBot="1">
      <c r="A3" s="44" t="s">
        <v>26</v>
      </c>
      <c r="B3" s="44"/>
      <c r="C3" s="32">
        <v>5</v>
      </c>
      <c r="D3" s="48" t="s">
        <v>43</v>
      </c>
      <c r="E3" s="49"/>
      <c r="F3" s="37" t="s">
        <v>31</v>
      </c>
    </row>
    <row r="4" spans="1:6" ht="18" thickBot="1">
      <c r="A4" s="45" t="s">
        <v>27</v>
      </c>
      <c r="B4" s="44"/>
      <c r="C4" s="33">
        <v>100000000</v>
      </c>
      <c r="D4" s="31">
        <v>1</v>
      </c>
      <c r="E4" s="6" t="s">
        <v>44</v>
      </c>
      <c r="F4" s="2">
        <v>1000000</v>
      </c>
    </row>
    <row r="5" spans="1:6" ht="18" thickBot="1">
      <c r="A5" s="34"/>
      <c r="B5" s="35" t="s">
        <v>28</v>
      </c>
      <c r="C5" s="36" t="s">
        <v>31</v>
      </c>
      <c r="D5" s="31">
        <v>2</v>
      </c>
      <c r="E5" s="6" t="s">
        <v>57</v>
      </c>
      <c r="F5" s="2">
        <v>800000</v>
      </c>
    </row>
    <row r="6" spans="1:6">
      <c r="A6" s="31">
        <v>1</v>
      </c>
      <c r="B6" s="6" t="s">
        <v>29</v>
      </c>
      <c r="C6" s="5">
        <v>1</v>
      </c>
      <c r="D6" s="31">
        <v>3</v>
      </c>
      <c r="E6" s="6" t="s">
        <v>45</v>
      </c>
      <c r="F6" s="2">
        <v>400000</v>
      </c>
    </row>
    <row r="7" spans="1:6">
      <c r="A7" s="31">
        <v>2</v>
      </c>
      <c r="B7" s="6" t="s">
        <v>30</v>
      </c>
      <c r="C7" s="5">
        <v>1.5</v>
      </c>
      <c r="D7" s="31">
        <v>4</v>
      </c>
      <c r="E7" s="2"/>
      <c r="F7" s="2">
        <v>0</v>
      </c>
    </row>
    <row r="8" spans="1:6" ht="18" thickBot="1">
      <c r="A8" s="31">
        <v>3</v>
      </c>
      <c r="B8" s="6" t="s">
        <v>58</v>
      </c>
      <c r="C8" s="5">
        <v>0.5</v>
      </c>
      <c r="D8" s="31">
        <v>5</v>
      </c>
      <c r="E8" s="2"/>
      <c r="F8" s="2">
        <v>0</v>
      </c>
    </row>
    <row r="9" spans="1:6" ht="18" thickBot="1">
      <c r="A9" s="31">
        <v>4</v>
      </c>
      <c r="B9" s="2"/>
      <c r="C9" s="5">
        <v>0</v>
      </c>
      <c r="D9" s="46" t="s">
        <v>46</v>
      </c>
      <c r="E9" s="47"/>
      <c r="F9" s="36" t="s">
        <v>31</v>
      </c>
    </row>
    <row r="10" spans="1:6">
      <c r="A10" s="31">
        <v>5</v>
      </c>
      <c r="B10" s="2"/>
      <c r="C10" s="5">
        <v>0</v>
      </c>
      <c r="D10" s="31">
        <v>1</v>
      </c>
      <c r="E10" s="6" t="s">
        <v>47</v>
      </c>
      <c r="F10" s="2">
        <v>1000000</v>
      </c>
    </row>
    <row r="11" spans="1:6">
      <c r="A11" s="31">
        <v>6</v>
      </c>
      <c r="B11" s="2"/>
      <c r="C11" s="5">
        <v>0</v>
      </c>
      <c r="D11" s="31">
        <v>2</v>
      </c>
      <c r="E11" s="2"/>
      <c r="F11" s="2">
        <v>0</v>
      </c>
    </row>
    <row r="12" spans="1:6" ht="18" thickBot="1">
      <c r="A12" s="31">
        <v>7</v>
      </c>
      <c r="B12" s="2"/>
      <c r="C12" s="5">
        <v>0</v>
      </c>
      <c r="D12" s="31">
        <v>3</v>
      </c>
      <c r="E12" s="2"/>
      <c r="F12" s="2">
        <v>0</v>
      </c>
    </row>
    <row r="13" spans="1:6">
      <c r="A13" s="21" t="s">
        <v>32</v>
      </c>
      <c r="B13" s="52"/>
      <c r="C13" s="22">
        <f>SUM(C6:C12)</f>
        <v>3</v>
      </c>
      <c r="E13" s="21" t="s">
        <v>48</v>
      </c>
      <c r="F13" s="27">
        <f>SUM(F4:F8)+SUM(F10:F12)</f>
        <v>3200000</v>
      </c>
    </row>
    <row r="14" spans="1:6">
      <c r="A14" s="38" t="s">
        <v>33</v>
      </c>
      <c r="B14" s="39"/>
      <c r="C14" s="23">
        <f>IF(C3-C13&lt;=0,"NEGATIVE",C3-C13)</f>
        <v>2</v>
      </c>
      <c r="E14" s="28" t="s">
        <v>49</v>
      </c>
      <c r="F14" s="29">
        <f>IF(C2&gt;0,(C2*F2),"No Invest.")</f>
        <v>600000</v>
      </c>
    </row>
    <row r="15" spans="1:6">
      <c r="A15" s="38" t="s">
        <v>34</v>
      </c>
      <c r="B15" s="39"/>
      <c r="C15" s="24">
        <f>IF(C14&gt;0,(F13/C14),"NEGATIVE")</f>
        <v>1600000</v>
      </c>
      <c r="E15" s="28" t="s">
        <v>50</v>
      </c>
      <c r="F15" s="24">
        <f>IF(F14&gt;0,((F13+F14)/C14),0)</f>
        <v>1900000</v>
      </c>
    </row>
    <row r="16" spans="1:6">
      <c r="A16" s="38" t="s">
        <v>52</v>
      </c>
      <c r="B16" s="39"/>
      <c r="C16" s="25">
        <f>IF(C15*C3&gt;0,C15*C3,"NEGATIVE")</f>
        <v>8000000</v>
      </c>
      <c r="E16" s="28" t="s">
        <v>51</v>
      </c>
      <c r="F16" s="25">
        <f>F15*C3</f>
        <v>9500000</v>
      </c>
    </row>
    <row r="17" spans="1:8" ht="18" thickBot="1">
      <c r="A17" s="50" t="s">
        <v>35</v>
      </c>
      <c r="B17" s="51"/>
      <c r="C17" s="26">
        <f>IF(C4&gt;0,(C16/C4),"No Mkt Size")</f>
        <v>0.08</v>
      </c>
      <c r="E17" s="30" t="s">
        <v>53</v>
      </c>
      <c r="F17" s="26">
        <f>IF(F4&gt;0,(F16/C4),"No Mkt Size")</f>
        <v>9.5000000000000001E-2</v>
      </c>
    </row>
    <row r="18" spans="1:8" ht="18" thickBot="1">
      <c r="A18" s="11"/>
      <c r="B18" s="11"/>
      <c r="C18" s="14"/>
    </row>
    <row r="19" spans="1:8" ht="18" thickBot="1">
      <c r="A19" s="40" t="s">
        <v>41</v>
      </c>
      <c r="B19" s="41"/>
      <c r="C19" s="41"/>
      <c r="D19" s="41"/>
      <c r="E19" s="41"/>
      <c r="F19" s="42"/>
    </row>
    <row r="20" spans="1:8" ht="18" thickBot="1">
      <c r="A20" s="1" t="s">
        <v>36</v>
      </c>
      <c r="C20" s="53">
        <f>IF(F15=0,+C15,+F15)</f>
        <v>1900000</v>
      </c>
      <c r="E20" s="15"/>
      <c r="F20" s="15"/>
    </row>
    <row r="21" spans="1:8" ht="18" thickBot="1">
      <c r="A21" s="1" t="s">
        <v>37</v>
      </c>
      <c r="C21" s="7">
        <f>IF(F16=0,+C16,+F16)</f>
        <v>9500000</v>
      </c>
      <c r="E21" s="9" t="s">
        <v>55</v>
      </c>
      <c r="F21" s="12">
        <f>C21-C22-C23-C24</f>
        <v>600000</v>
      </c>
    </row>
    <row r="22" spans="1:8" ht="18" thickBot="1">
      <c r="A22" s="1" t="s">
        <v>38</v>
      </c>
      <c r="C22" s="7">
        <f>C13*C20</f>
        <v>5700000</v>
      </c>
      <c r="E22" s="9" t="s">
        <v>54</v>
      </c>
      <c r="F22" s="13">
        <f>IF(F21&gt;0,(F21/C21),0)</f>
        <v>6.3157894736842107E-2</v>
      </c>
    </row>
    <row r="23" spans="1:8">
      <c r="A23" s="1" t="s">
        <v>39</v>
      </c>
      <c r="C23" s="7">
        <f>SUM(F4:F8)</f>
        <v>2200000</v>
      </c>
    </row>
    <row r="24" spans="1:8">
      <c r="A24" s="1" t="s">
        <v>40</v>
      </c>
      <c r="C24" s="7">
        <f>SUM(F10:F12)</f>
        <v>1000000</v>
      </c>
    </row>
    <row r="27" spans="1:8">
      <c r="D27" s="1"/>
      <c r="E27" s="8"/>
      <c r="F27" s="8"/>
      <c r="G27" s="10"/>
      <c r="H27" s="56"/>
    </row>
    <row r="28" spans="1:8">
      <c r="D28" s="3"/>
      <c r="E28" s="54"/>
      <c r="F28" s="10"/>
      <c r="G28" s="10"/>
      <c r="H28" s="8"/>
    </row>
    <row r="29" spans="1:8">
      <c r="D29" s="1"/>
      <c r="E29" s="10"/>
      <c r="F29" s="10"/>
      <c r="G29" s="10"/>
      <c r="H29" s="10"/>
    </row>
    <row r="30" spans="1:8">
      <c r="D30" s="1"/>
      <c r="E30" s="10"/>
      <c r="F30" s="10"/>
      <c r="G30" s="10"/>
      <c r="H30" s="10"/>
    </row>
    <row r="31" spans="1:8">
      <c r="D31" s="1"/>
      <c r="E31" s="55"/>
      <c r="F31" s="55"/>
      <c r="G31" s="55"/>
      <c r="H31" s="55"/>
    </row>
    <row r="33" spans="14:22">
      <c r="N33" s="1" t="s">
        <v>59</v>
      </c>
      <c r="O33" s="1" t="s">
        <v>60</v>
      </c>
    </row>
    <row r="34" spans="14:22">
      <c r="O34" s="1" t="s">
        <v>61</v>
      </c>
    </row>
    <row r="35" spans="14:22">
      <c r="N35" s="1" t="s">
        <v>62</v>
      </c>
      <c r="O35" s="1" t="s">
        <v>63</v>
      </c>
    </row>
    <row r="36" spans="14:22">
      <c r="N36" s="1" t="s">
        <v>62</v>
      </c>
      <c r="O36" s="1" t="s">
        <v>64</v>
      </c>
    </row>
    <row r="37" spans="14:22">
      <c r="N37" s="1" t="s">
        <v>65</v>
      </c>
      <c r="O37" s="1" t="s">
        <v>66</v>
      </c>
      <c r="P37" s="1" t="s">
        <v>67</v>
      </c>
      <c r="Q37" s="1" t="s">
        <v>68</v>
      </c>
      <c r="R37" s="1" t="s">
        <v>69</v>
      </c>
      <c r="S37" s="1" t="s">
        <v>70</v>
      </c>
      <c r="T37" s="1" t="s">
        <v>71</v>
      </c>
      <c r="U37" s="1" t="s">
        <v>72</v>
      </c>
      <c r="V37" s="1" t="s">
        <v>73</v>
      </c>
    </row>
    <row r="38" spans="14:22">
      <c r="N38" s="1" t="s">
        <v>65</v>
      </c>
      <c r="O38" s="1" t="s">
        <v>74</v>
      </c>
      <c r="P38" s="1" t="s">
        <v>67</v>
      </c>
      <c r="Q38" s="1" t="s">
        <v>68</v>
      </c>
      <c r="R38" s="1" t="s">
        <v>69</v>
      </c>
      <c r="S38" s="1" t="s">
        <v>70</v>
      </c>
      <c r="T38" s="1" t="s">
        <v>71</v>
      </c>
      <c r="U38" s="1" t="s">
        <v>72</v>
      </c>
      <c r="V38" s="1" t="s">
        <v>73</v>
      </c>
    </row>
    <row r="39" spans="14:22">
      <c r="O39" s="1" t="s">
        <v>75</v>
      </c>
      <c r="P39" s="1" t="s">
        <v>76</v>
      </c>
      <c r="Q39" s="1" t="s">
        <v>77</v>
      </c>
      <c r="R39" s="1" t="s">
        <v>78</v>
      </c>
      <c r="S39" s="1" t="s">
        <v>79</v>
      </c>
      <c r="T39" s="1" t="s">
        <v>80</v>
      </c>
      <c r="U39" s="1" t="s">
        <v>81</v>
      </c>
      <c r="V39" s="1" t="s">
        <v>82</v>
      </c>
    </row>
    <row r="40" spans="14:22">
      <c r="O40" s="1" t="s">
        <v>83</v>
      </c>
      <c r="P40" s="1" t="s">
        <v>84</v>
      </c>
      <c r="Q40" s="1" t="s">
        <v>85</v>
      </c>
      <c r="R40" s="1" t="s">
        <v>86</v>
      </c>
      <c r="S40" s="1" t="s">
        <v>87</v>
      </c>
      <c r="T40" s="1" t="s">
        <v>88</v>
      </c>
      <c r="U40" s="1" t="s">
        <v>87</v>
      </c>
      <c r="V40" s="1" t="s">
        <v>87</v>
      </c>
    </row>
    <row r="41" spans="14:22">
      <c r="O41" s="1" t="s">
        <v>89</v>
      </c>
      <c r="P41" s="1" t="s">
        <v>90</v>
      </c>
      <c r="Q41" s="1" t="s">
        <v>91</v>
      </c>
      <c r="R41" s="1" t="s">
        <v>92</v>
      </c>
      <c r="S41" s="1" t="s">
        <v>93</v>
      </c>
      <c r="T41" s="1" t="s">
        <v>94</v>
      </c>
      <c r="U41" s="1" t="s">
        <v>95</v>
      </c>
      <c r="V41" s="1" t="s">
        <v>93</v>
      </c>
    </row>
    <row r="42" spans="14:22">
      <c r="O42" s="1" t="s">
        <v>96</v>
      </c>
      <c r="P42" s="1" t="s">
        <v>97</v>
      </c>
      <c r="R42" s="1" t="s">
        <v>91</v>
      </c>
      <c r="S42" s="1" t="s">
        <v>98</v>
      </c>
      <c r="T42" s="1" t="s">
        <v>91</v>
      </c>
      <c r="V42" s="1" t="s">
        <v>99</v>
      </c>
    </row>
    <row r="43" spans="14:22">
      <c r="O43" s="1" t="s">
        <v>91</v>
      </c>
      <c r="P43" s="1" t="s">
        <v>91</v>
      </c>
    </row>
    <row r="45" spans="14:22">
      <c r="N45" s="1" t="s">
        <v>100</v>
      </c>
      <c r="O45" s="1" t="s">
        <v>101</v>
      </c>
      <c r="P45" s="1" t="s">
        <v>102</v>
      </c>
      <c r="Q45" s="1" t="s">
        <v>103</v>
      </c>
    </row>
    <row r="46" spans="14:22">
      <c r="O46" s="1" t="s">
        <v>104</v>
      </c>
      <c r="P46" s="1" t="s">
        <v>105</v>
      </c>
      <c r="Q46" s="1" t="s">
        <v>106</v>
      </c>
    </row>
    <row r="47" spans="14:22">
      <c r="O47" s="1" t="s">
        <v>0</v>
      </c>
      <c r="P47" s="1" t="s">
        <v>88</v>
      </c>
      <c r="Q47" s="1" t="s">
        <v>66</v>
      </c>
    </row>
    <row r="48" spans="14:22">
      <c r="N48" s="1" t="s">
        <v>1</v>
      </c>
    </row>
    <row r="49" spans="14:15">
      <c r="N49" s="1" t="s">
        <v>2</v>
      </c>
      <c r="O49" s="1" t="s">
        <v>3</v>
      </c>
    </row>
    <row r="50" spans="14:15">
      <c r="O50" s="1" t="s">
        <v>4</v>
      </c>
    </row>
    <row r="51" spans="14:15">
      <c r="O51" s="1" t="s">
        <v>5</v>
      </c>
    </row>
    <row r="52" spans="14:15">
      <c r="O52" s="1" t="s">
        <v>6</v>
      </c>
    </row>
    <row r="53" spans="14:15">
      <c r="O53" s="1" t="s">
        <v>7</v>
      </c>
    </row>
    <row r="54" spans="14:15">
      <c r="O54" s="1" t="s">
        <v>8</v>
      </c>
    </row>
    <row r="55" spans="14:15">
      <c r="O55" s="1" t="s">
        <v>9</v>
      </c>
    </row>
    <row r="57" spans="14:15">
      <c r="N57" s="1" t="s">
        <v>10</v>
      </c>
      <c r="O57" s="1" t="s">
        <v>11</v>
      </c>
    </row>
    <row r="58" spans="14:15">
      <c r="N58" s="1" t="s">
        <v>12</v>
      </c>
      <c r="O58" s="1" t="s">
        <v>13</v>
      </c>
    </row>
    <row r="59" spans="14:15">
      <c r="N59" s="1" t="s">
        <v>14</v>
      </c>
      <c r="O59" s="1" t="s">
        <v>15</v>
      </c>
    </row>
    <row r="60" spans="14:15">
      <c r="N60" s="1" t="s">
        <v>16</v>
      </c>
      <c r="O60" s="1" t="s">
        <v>17</v>
      </c>
    </row>
    <row r="61" spans="14:15">
      <c r="N61" s="1" t="s">
        <v>18</v>
      </c>
      <c r="O61" s="1" t="s">
        <v>19</v>
      </c>
    </row>
    <row r="62" spans="14:15">
      <c r="N62" s="1" t="s">
        <v>20</v>
      </c>
      <c r="O62" s="1" t="s">
        <v>21</v>
      </c>
    </row>
    <row r="63" spans="14:15">
      <c r="N63" s="1" t="s">
        <v>22</v>
      </c>
      <c r="O63" s="1" t="s">
        <v>23</v>
      </c>
    </row>
    <row r="65" spans="14:15">
      <c r="N65" s="1" t="s">
        <v>24</v>
      </c>
      <c r="O65" s="4"/>
    </row>
  </sheetData>
  <sheetCalcPr fullCalcOnLoad="1"/>
  <phoneticPr fontId="0" type="noConversion"/>
  <printOptions gridLinesSet="0"/>
  <pageMargins left="0.5" right="0.5" top="0.5" bottom="0.55000000000000004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ROI</vt:lpstr>
    </vt:vector>
  </TitlesOfParts>
  <Manager>Barry Berman</Manager>
  <Company>Atomic Dog Publishing</Company>
  <LinksUpToDate>false</LinksUpToDate>
  <SharedDoc>false</SharedDoc>
  <HyperlinksChanged>false</HyperlinksChanged>
  <AppVersion>12.0258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ROI</dc:title>
  <dc:creator>Dr. Michael  V. Laric</dc:creator>
  <dc:description>Updated Version for Atomic Dog</dc:description>
  <cp:lastModifiedBy>Lindell Chew</cp:lastModifiedBy>
  <cp:lastPrinted>2001-11-12T17:14:40Z</cp:lastPrinted>
  <dcterms:created xsi:type="dcterms:W3CDTF">2001-07-25T08:39:45Z</dcterms:created>
  <dcterms:modified xsi:type="dcterms:W3CDTF">2009-03-10T15:40:20Z</dcterms:modified>
</cp:coreProperties>
</file>