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90" windowHeight="11880" activeTab="0"/>
  </bookViews>
  <sheets>
    <sheet name="BeginHere" sheetId="1" r:id="rId1"/>
    <sheet name="Directions" sheetId="2" r:id="rId2"/>
    <sheet name="Employee_Info" sheetId="3" r:id="rId3"/>
    <sheet name="Budget_Development" sheetId="4" r:id="rId4"/>
    <sheet name="Office_Ed-NIH" sheetId="5" r:id="rId5"/>
    <sheet name="Information" sheetId="6" r:id="rId6"/>
  </sheets>
  <definedNames>
    <definedName name="_xlnm.Print_Area" localSheetId="3">'Budget_Development'!$A$1:$P$107</definedName>
    <definedName name="_xlnm.Print_Area" localSheetId="2">'Employee_Info'!$A$1:$U$37</definedName>
    <definedName name="_xlnm.Print_Area" localSheetId="5">'Information'!$A$1:$B$27</definedName>
  </definedNames>
  <calcPr fullCalcOnLoad="1" fullPrecision="0"/>
</workbook>
</file>

<file path=xl/comments4.xml><?xml version="1.0" encoding="utf-8"?>
<comments xmlns="http://schemas.openxmlformats.org/spreadsheetml/2006/main">
  <authors>
    <author>Lloyd Richardson</author>
  </authors>
  <commentList>
    <comment ref="B52" authorId="0">
      <text>
        <r>
          <rPr>
            <b/>
            <sz val="8"/>
            <rFont val="Tahoma"/>
            <family val="0"/>
          </rPr>
          <t>Lloyd Richardson:</t>
        </r>
        <r>
          <rPr>
            <sz val="8"/>
            <rFont val="Tahoma"/>
            <family val="0"/>
          </rPr>
          <t xml:space="preserve">
One stand alone item costing $5,000 or more.</t>
        </r>
      </text>
    </comment>
    <comment ref="B53" authorId="0">
      <text>
        <r>
          <rPr>
            <b/>
            <sz val="8"/>
            <rFont val="Tahoma"/>
            <family val="0"/>
          </rPr>
          <t>Lloyd Richardson:</t>
        </r>
        <r>
          <rPr>
            <sz val="8"/>
            <rFont val="Tahoma"/>
            <family val="0"/>
          </rPr>
          <t xml:space="preserve">
One stand alone item costing $5,000 or more.</t>
        </r>
      </text>
    </comment>
    <comment ref="B54" authorId="0">
      <text>
        <r>
          <rPr>
            <b/>
            <sz val="8"/>
            <rFont val="Tahoma"/>
            <family val="0"/>
          </rPr>
          <t>Lloyd Richardson:</t>
        </r>
        <r>
          <rPr>
            <sz val="8"/>
            <rFont val="Tahoma"/>
            <family val="0"/>
          </rPr>
          <t xml:space="preserve">
One stand alone item costing $5,000 or more.</t>
        </r>
      </text>
    </comment>
    <comment ref="B55" authorId="0">
      <text>
        <r>
          <rPr>
            <b/>
            <sz val="8"/>
            <rFont val="Tahoma"/>
            <family val="0"/>
          </rPr>
          <t>Lloyd Richardson:</t>
        </r>
        <r>
          <rPr>
            <sz val="8"/>
            <rFont val="Tahoma"/>
            <family val="0"/>
          </rPr>
          <t xml:space="preserve">
One stand alone item costing $5,000 or more.</t>
        </r>
      </text>
    </comment>
  </commentList>
</comments>
</file>

<file path=xl/sharedStrings.xml><?xml version="1.0" encoding="utf-8"?>
<sst xmlns="http://schemas.openxmlformats.org/spreadsheetml/2006/main" count="296" uniqueCount="137">
  <si>
    <t>Information needed to complete budget pages</t>
  </si>
  <si>
    <t>ITEM</t>
  </si>
  <si>
    <t>VALUE</t>
  </si>
  <si>
    <t>Percent</t>
  </si>
  <si>
    <t>Salary Increases</t>
  </si>
  <si>
    <t xml:space="preserve">   What percent raise do you want to build in?</t>
  </si>
  <si>
    <t>%</t>
  </si>
  <si>
    <t>FT benefit rate</t>
  </si>
  <si>
    <t>PT benefit rate</t>
  </si>
  <si>
    <t>Graduate Research Assistants Information</t>
  </si>
  <si>
    <t>Number =</t>
  </si>
  <si>
    <t>Pay =</t>
  </si>
  <si>
    <t>(normal is $12,000 to $24000)</t>
  </si>
  <si>
    <t>Tuition Rate =</t>
  </si>
  <si>
    <t xml:space="preserve">          Indirect Rate =</t>
  </si>
  <si>
    <t>DIRECTIONS:</t>
  </si>
  <si>
    <t>2.  Check with Lloyd to find the benefit rates for full-time and part-time employees</t>
  </si>
  <si>
    <t>4.  Check with Lloyd for the current pay rate for GRAs and the amount to be included for tuition.</t>
  </si>
  <si>
    <t>Project Title:</t>
  </si>
  <si>
    <t>(type title here)</t>
  </si>
  <si>
    <t>Federal</t>
  </si>
  <si>
    <t>2007-08</t>
  </si>
  <si>
    <t>2008-09</t>
  </si>
  <si>
    <t>2009-10</t>
  </si>
  <si>
    <t>2010-11</t>
  </si>
  <si>
    <t># summer</t>
  </si>
  <si>
    <t>Personnel</t>
  </si>
  <si>
    <t>months</t>
  </si>
  <si>
    <t>Full Time Employees</t>
  </si>
  <si>
    <t>1 or 2</t>
  </si>
  <si>
    <t>N</t>
  </si>
  <si>
    <t>Full-Time sub-total</t>
  </si>
  <si>
    <t>Part Time Employees</t>
  </si>
  <si>
    <t>Part-Time sub-total</t>
  </si>
  <si>
    <t>Graduate Research Assistants</t>
  </si>
  <si>
    <t xml:space="preserve">Graduate Assistants </t>
  </si>
  <si>
    <t xml:space="preserve"> </t>
  </si>
  <si>
    <t>Sub Total</t>
  </si>
  <si>
    <t>Fringe</t>
  </si>
  <si>
    <t>Full-time</t>
  </si>
  <si>
    <t>Part-time</t>
  </si>
  <si>
    <t>TOTAL S&amp;W</t>
  </si>
  <si>
    <t>Travel</t>
  </si>
  <si>
    <t>Local Travel</t>
  </si>
  <si>
    <t>Conference Travel</t>
  </si>
  <si>
    <t>put info here</t>
  </si>
  <si>
    <t>Total</t>
  </si>
  <si>
    <t>Equipment</t>
  </si>
  <si>
    <t>Supplies</t>
  </si>
  <si>
    <t>Office Supplies</t>
  </si>
  <si>
    <t>Incentives</t>
  </si>
  <si>
    <t>Contractual</t>
  </si>
  <si>
    <t>Other</t>
  </si>
  <si>
    <t>Graduate Student Tuition</t>
  </si>
  <si>
    <t>Printing &amp; Postage</t>
  </si>
  <si>
    <t>Network Data Ports ( x @ $550)</t>
  </si>
  <si>
    <t>GRAND TOTAL</t>
  </si>
  <si>
    <r>
      <t>1. You should decide on the yearly salary increase to be built into your computations (</t>
    </r>
    <r>
      <rPr>
        <b/>
        <sz val="11"/>
        <rFont val="Times New Roman"/>
        <family val="1"/>
      </rPr>
      <t xml:space="preserve">2 </t>
    </r>
    <r>
      <rPr>
        <sz val="11"/>
        <rFont val="Times New Roman"/>
        <family val="1"/>
      </rPr>
      <t xml:space="preserve">percent suggested), then type that value in </t>
    </r>
    <r>
      <rPr>
        <b/>
        <sz val="11"/>
        <rFont val="Times New Roman"/>
        <family val="1"/>
      </rPr>
      <t>cell J4</t>
    </r>
    <r>
      <rPr>
        <sz val="11"/>
        <rFont val="Times New Roman"/>
        <family val="1"/>
      </rPr>
      <t xml:space="preserve"> </t>
    </r>
  </si>
  <si>
    <t>1.</t>
  </si>
  <si>
    <t>2.</t>
  </si>
  <si>
    <t>3.</t>
  </si>
  <si>
    <t>If you plan to pay tuition for participants, be sure the RFP allows this charge. If it doesn't you can usually include stipends for participants that will cover the cost of tuition. Also, most districts reimburse tuition for credit courses.</t>
  </si>
  <si>
    <t>4.</t>
  </si>
  <si>
    <t>5.</t>
  </si>
  <si>
    <t>If we are to be a subcontractor in someone else's grant, you still need to develop a detailed budget, complete the peoplesoft grant module and generate a signature page.</t>
  </si>
  <si>
    <t>On the budget template, use brief descriptions.  Accompanying all budgets is a "budget justification" page that expounds on how you arrived at the figures that appear on the budget page.  Be sure to write this while it is still fresh in your mind about how you arrived at the figures you are using.</t>
  </si>
  <si>
    <r>
      <t xml:space="preserve">For personnel you might use  </t>
    </r>
    <r>
      <rPr>
        <b/>
        <sz val="10"/>
        <rFont val="Arial"/>
        <family val="2"/>
      </rPr>
      <t>Bolish Kaputska (0.2 FTE &amp; 2 su mo.)</t>
    </r>
  </si>
  <si>
    <t>6.</t>
  </si>
  <si>
    <t>Be sure to include money for long distance charges if you are working with districts that require long distance calls or extra for postage if you will be mailing lots of packages.</t>
  </si>
  <si>
    <t>7.</t>
  </si>
  <si>
    <t>Use the categories of books, implementation materials, and miscellaneous office supplies to flesh in the budget.</t>
  </si>
  <si>
    <t>8.</t>
  </si>
  <si>
    <t>If you need to hold periodic meetings and plan to serve refreshments, include it as a line item with your justification indicating that "meetings are after school and light refreshments will be served" or something like that.  Experience shows this is usually not questioned. If you need full meals, be sure to justify why.</t>
  </si>
  <si>
    <t>9.</t>
  </si>
  <si>
    <t>10.</t>
  </si>
  <si>
    <t xml:space="preserve">If you are going to have mentors assigned to work with participants, build in a mentor stipend for K-12 personnel involved. </t>
  </si>
  <si>
    <t>11.</t>
  </si>
  <si>
    <t>Remember that if you have the participants enrolled in a course and the grant is paying the tuition, then this course can be counted as a course in your workload. Thus you don't have to be "bought out of a course" for this activity.</t>
  </si>
  <si>
    <t>Current Tuition rate:</t>
  </si>
  <si>
    <r>
      <t xml:space="preserve">     ***  Be sure to save a copy of your budget with a new name (suggest you name the file with </t>
    </r>
    <r>
      <rPr>
        <b/>
        <sz val="11"/>
        <rFont val="Times New Roman"/>
        <family val="1"/>
      </rPr>
      <t xml:space="preserve">YourLastName_Agency_Date_ver_xx </t>
    </r>
    <r>
      <rPr>
        <sz val="11"/>
        <rFont val="Times New Roman"/>
        <family val="1"/>
      </rPr>
      <t>)***</t>
    </r>
  </si>
  <si>
    <t>Computer</t>
  </si>
  <si>
    <t>Conference Hosting Cost</t>
  </si>
  <si>
    <t>Participant Tuition</t>
  </si>
  <si>
    <t>(auto calculate)</t>
  </si>
  <si>
    <r>
      <t xml:space="preserve">Indirect </t>
    </r>
    <r>
      <rPr>
        <sz val="10"/>
        <rFont val="Times New Roman"/>
        <family val="1"/>
      </rPr>
      <t xml:space="preserve">   Percent</t>
    </r>
  </si>
  <si>
    <t>Guidelines for Developing Budgets</t>
  </si>
  <si>
    <t>TOTAL DIRECT</t>
  </si>
  <si>
    <t>Year  1</t>
  </si>
  <si>
    <t>Year</t>
  </si>
  <si>
    <t>Direct</t>
  </si>
  <si>
    <t>Indirect</t>
  </si>
  <si>
    <t>Cumulative</t>
  </si>
  <si>
    <t>5.  Fill in the values marked in YELLOW.</t>
  </si>
  <si>
    <t>When developing a budget, be sure to include enough personnel to handle the paperwork for the grant. Buy out a portion of a person already employed.  If we get 3 grants with a 25% person funded, then we will hire a 75% person (who is benefit eligible) whose responsibility is to do the work of the 3 grants.</t>
  </si>
  <si>
    <t>Some professional development grants allow you to support taking people to state or regional meetings. Make this an academic activity with participants identifying "strands" and build in a follow-up sharing session and dissemination of materials acquired at the meeting. Many times even regional meetings will be supported.</t>
  </si>
  <si>
    <t>Library Resources (be creative: books, Journals, etc)</t>
  </si>
  <si>
    <t>Is person          9 month or      12 month?</t>
  </si>
  <si>
    <r>
      <t xml:space="preserve">  Is the total 5 year contract to a SINGLE AGENCY </t>
    </r>
    <r>
      <rPr>
        <b/>
        <sz val="10"/>
        <rFont val="Times New Roman"/>
        <family val="1"/>
      </rPr>
      <t>over $25,000</t>
    </r>
    <r>
      <rPr>
        <sz val="10"/>
        <rFont val="Times New Roman"/>
        <family val="1"/>
      </rPr>
      <t>?</t>
    </r>
  </si>
  <si>
    <t>If you have special circumstances, contact Lloyd and discuss these special circumstances so a modified budget template can be designed addressing your special needs.</t>
  </si>
  <si>
    <t>Year 2</t>
  </si>
  <si>
    <t>Year 3</t>
  </si>
  <si>
    <t>Year 4</t>
  </si>
  <si>
    <t>Year 5</t>
  </si>
  <si>
    <t>Year 1</t>
  </si>
  <si>
    <t>Personnel Information:</t>
  </si>
  <si>
    <t>Name</t>
  </si>
  <si>
    <t>Current Salary</t>
  </si>
  <si>
    <t>Percent involvement in project</t>
  </si>
  <si>
    <t>summer</t>
  </si>
  <si>
    <t>.</t>
  </si>
  <si>
    <r>
      <t xml:space="preserve">Complete the sheets </t>
    </r>
    <r>
      <rPr>
        <b/>
        <u val="single"/>
        <sz val="11"/>
        <rFont val="Times New Roman"/>
        <family val="1"/>
      </rPr>
      <t>in the order</t>
    </r>
    <r>
      <rPr>
        <b/>
        <sz val="11"/>
        <rFont val="Times New Roman"/>
        <family val="1"/>
      </rPr>
      <t xml:space="preserve"> specified</t>
    </r>
  </si>
  <si>
    <t>Enter information only for the years appropriate (if application is for a 3 year grant , just enter info for Years 1, 2, 3 )</t>
  </si>
  <si>
    <r>
      <t xml:space="preserve">6.  Go to </t>
    </r>
    <r>
      <rPr>
        <b/>
        <sz val="11"/>
        <rFont val="Times New Roman"/>
        <family val="1"/>
      </rPr>
      <t xml:space="preserve">Employee_Info </t>
    </r>
    <r>
      <rPr>
        <sz val="11"/>
        <rFont val="Times New Roman"/>
        <family val="1"/>
      </rPr>
      <t>sheet and enter information marked in yellow.</t>
    </r>
  </si>
  <si>
    <t>*  Be sure to read the information and complete the items marked in yellow.</t>
  </si>
  <si>
    <t>*  You will need to specify the percent of effort for each of the 5 years. If the percent is the same each year, it still must be entered in all cells.</t>
  </si>
  <si>
    <t>*  Notice that the employee and graduate student information has already been populated on this sheet when you completed the Employee_Info sheet.</t>
  </si>
  <si>
    <t>* If the full time employee is a 9 month employee and they are to receive summer pay, then you will need to specify the number of summer months to be paid from the grant for each of the five years.</t>
  </si>
  <si>
    <r>
      <t xml:space="preserve">Complete the information requested on the </t>
    </r>
    <r>
      <rPr>
        <b/>
        <sz val="12"/>
        <rFont val="Times New Roman"/>
        <family val="1"/>
      </rPr>
      <t xml:space="preserve">Directions </t>
    </r>
    <r>
      <rPr>
        <sz val="12"/>
        <rFont val="Times New Roman"/>
        <family val="1"/>
      </rPr>
      <t>sheet first.</t>
    </r>
  </si>
  <si>
    <r>
      <t xml:space="preserve">Complete the </t>
    </r>
    <r>
      <rPr>
        <b/>
        <sz val="12"/>
        <rFont val="Times New Roman"/>
        <family val="1"/>
      </rPr>
      <t xml:space="preserve">Employee_Info </t>
    </r>
    <r>
      <rPr>
        <sz val="12"/>
        <rFont val="Times New Roman"/>
        <family val="1"/>
      </rPr>
      <t>sheet second.</t>
    </r>
  </si>
  <si>
    <r>
      <t xml:space="preserve">Complete the information on the </t>
    </r>
    <r>
      <rPr>
        <b/>
        <sz val="12"/>
        <rFont val="Times New Roman"/>
        <family val="1"/>
      </rPr>
      <t>Budget_Development</t>
    </r>
    <r>
      <rPr>
        <sz val="12"/>
        <rFont val="Times New Roman"/>
        <family val="1"/>
      </rPr>
      <t xml:space="preserve"> page last. </t>
    </r>
  </si>
  <si>
    <t>3.  Identify how many Graduate Research Assistants are to be included.</t>
  </si>
  <si>
    <r>
      <t xml:space="preserve">5.  On </t>
    </r>
    <r>
      <rPr>
        <b/>
        <sz val="11"/>
        <rFont val="Times New Roman"/>
        <family val="1"/>
      </rPr>
      <t>Employee_Info</t>
    </r>
    <r>
      <rPr>
        <sz val="11"/>
        <rFont val="Times New Roman"/>
        <family val="1"/>
      </rPr>
      <t xml:space="preserve"> sheet, (a) enter the name &amp; current salary of personnel, (b) indicate if 9-month employees will teach in the summer and (c) whether they are to receive grant summer salary by indicating the number of months.</t>
    </r>
  </si>
  <si>
    <r>
      <t xml:space="preserve">6.  The salary information should now appear on </t>
    </r>
    <r>
      <rPr>
        <b/>
        <sz val="11"/>
        <rFont val="Times New Roman"/>
        <family val="1"/>
      </rPr>
      <t xml:space="preserve">Page 1 </t>
    </r>
    <r>
      <rPr>
        <sz val="11"/>
        <rFont val="Times New Roman"/>
        <family val="1"/>
      </rPr>
      <t>of the</t>
    </r>
    <r>
      <rPr>
        <b/>
        <sz val="11"/>
        <rFont val="Times New Roman"/>
        <family val="1"/>
      </rPr>
      <t xml:space="preserve"> Budget_Development</t>
    </r>
    <r>
      <rPr>
        <sz val="11"/>
        <rFont val="Times New Roman"/>
        <family val="1"/>
      </rPr>
      <t xml:space="preserve"> sheet.</t>
    </r>
  </si>
  <si>
    <r>
      <t xml:space="preserve">** </t>
    </r>
    <r>
      <rPr>
        <sz val="10"/>
        <rFont val="Times New Roman"/>
        <family val="1"/>
      </rPr>
      <t xml:space="preserve">Printing Hints: To print your budget print Pages 1 &amp; 2 of the </t>
    </r>
    <r>
      <rPr>
        <b/>
        <sz val="10"/>
        <rFont val="Times New Roman"/>
        <family val="1"/>
      </rPr>
      <t>Budget_Development</t>
    </r>
    <r>
      <rPr>
        <sz val="10"/>
        <rFont val="Times New Roman"/>
        <family val="1"/>
      </rPr>
      <t xml:space="preserve"> sheet. You may want to print Pages 1 to 4 of the </t>
    </r>
    <r>
      <rPr>
        <b/>
        <sz val="10"/>
        <rFont val="Times New Roman"/>
        <family val="1"/>
      </rPr>
      <t>Budget_Development</t>
    </r>
    <r>
      <rPr>
        <sz val="10"/>
        <rFont val="Times New Roman"/>
        <family val="1"/>
      </rPr>
      <t xml:space="preserve"> sheet along with the </t>
    </r>
    <r>
      <rPr>
        <b/>
        <sz val="10"/>
        <rFont val="Times New Roman"/>
        <family val="1"/>
      </rPr>
      <t>Directions</t>
    </r>
    <r>
      <rPr>
        <sz val="10"/>
        <rFont val="Times New Roman"/>
        <family val="1"/>
      </rPr>
      <t xml:space="preserve"> page and the </t>
    </r>
    <r>
      <rPr>
        <b/>
        <sz val="10"/>
        <rFont val="Times New Roman"/>
        <family val="1"/>
      </rPr>
      <t>Employee_Info</t>
    </r>
    <r>
      <rPr>
        <sz val="10"/>
        <rFont val="Times New Roman"/>
        <family val="1"/>
      </rPr>
      <t xml:space="preserve"> pages for your records of how you developed the budget.</t>
    </r>
  </si>
  <si>
    <t>AS YOU BEGIN:</t>
  </si>
  <si>
    <t>2011-12</t>
  </si>
  <si>
    <t>Total Tuition</t>
  </si>
  <si>
    <r>
      <t>This file is designed for a</t>
    </r>
    <r>
      <rPr>
        <b/>
        <sz val="11"/>
        <rFont val="Times New Roman"/>
        <family val="1"/>
      </rPr>
      <t xml:space="preserve"> 4</t>
    </r>
    <r>
      <rPr>
        <sz val="11"/>
        <rFont val="Times New Roman"/>
        <family val="1"/>
      </rPr>
      <t xml:space="preserve"> year budget with </t>
    </r>
    <r>
      <rPr>
        <b/>
        <sz val="11"/>
        <rFont val="Times New Roman"/>
        <family val="1"/>
      </rPr>
      <t>NO</t>
    </r>
    <r>
      <rPr>
        <sz val="11"/>
        <rFont val="Times New Roman"/>
        <family val="1"/>
      </rPr>
      <t xml:space="preserve"> matching, choose a different file for other circumstances</t>
    </r>
  </si>
  <si>
    <t xml:space="preserve"> Salary</t>
  </si>
  <si>
    <t>Month Calculations based on informations specified</t>
  </si>
  <si>
    <t>Yr 1</t>
  </si>
  <si>
    <t>Yr 2</t>
  </si>
  <si>
    <t xml:space="preserve"> Yr 3</t>
  </si>
  <si>
    <t>Yr 4</t>
  </si>
  <si>
    <t xml:space="preserve"> Yr 5</t>
  </si>
  <si>
    <r>
      <t xml:space="preserve">This worksheet contains the month calculations for the </t>
    </r>
    <r>
      <rPr>
        <b/>
        <sz val="12"/>
        <rFont val="Times New Roman"/>
        <family val="1"/>
      </rPr>
      <t>FULL TIME</t>
    </r>
    <r>
      <rPr>
        <sz val="12"/>
        <rFont val="Times New Roman"/>
        <family val="1"/>
      </rPr>
      <t xml:space="preserve"> employees listed on </t>
    </r>
    <r>
      <rPr>
        <b/>
        <sz val="12"/>
        <color indexed="10"/>
        <rFont val="Times New Roman"/>
        <family val="1"/>
      </rPr>
      <t>Employee_Info</t>
    </r>
    <r>
      <rPr>
        <sz val="12"/>
        <rFont val="Times New Roman"/>
        <family val="1"/>
      </rPr>
      <t xml:space="preserve"> page</t>
    </r>
  </si>
  <si>
    <r>
      <t xml:space="preserve">← </t>
    </r>
    <r>
      <rPr>
        <b/>
        <sz val="14"/>
        <color indexed="10"/>
        <rFont val="Times New Roman"/>
        <family val="1"/>
      </rPr>
      <t>Type in a TITLE NOW</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</si>
</sst>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35">
    <font>
      <sz val="10"/>
      <name val="Arial"/>
      <family val="0"/>
    </font>
    <font>
      <sz val="10"/>
      <name val="Times New Roman"/>
      <family val="1"/>
    </font>
    <font>
      <b/>
      <sz val="11"/>
      <name val="Times New Roman"/>
      <family val="1"/>
    </font>
    <font>
      <sz val="9"/>
      <name val="Times New Roman"/>
      <family val="1"/>
    </font>
    <font>
      <b/>
      <sz val="10"/>
      <name val="Times New Roman"/>
      <family val="1"/>
    </font>
    <font>
      <b/>
      <i/>
      <sz val="10"/>
      <name val="Times New Roman"/>
      <family val="1"/>
    </font>
    <font>
      <b/>
      <sz val="11"/>
      <color indexed="9"/>
      <name val="Times New Roman"/>
      <family val="1"/>
    </font>
    <font>
      <sz val="10"/>
      <color indexed="9"/>
      <name val="Times New Roman"/>
      <family val="1"/>
    </font>
    <font>
      <sz val="11"/>
      <name val="Times New Roman"/>
      <family val="1"/>
    </font>
    <font>
      <b/>
      <sz val="14"/>
      <name val="Times New Roman"/>
      <family val="1"/>
    </font>
    <font>
      <b/>
      <sz val="12"/>
      <name val="Times New Roman"/>
      <family val="1"/>
    </font>
    <font>
      <b/>
      <sz val="10"/>
      <color indexed="9"/>
      <name val="Times New Roman"/>
      <family val="1"/>
    </font>
    <font>
      <i/>
      <sz val="10"/>
      <name val="Times New Roman"/>
      <family val="1"/>
    </font>
    <font>
      <b/>
      <sz val="8"/>
      <name val="Tahoma"/>
      <family val="0"/>
    </font>
    <font>
      <sz val="8"/>
      <name val="Tahoma"/>
      <family val="0"/>
    </font>
    <font>
      <sz val="8"/>
      <name val="Arial"/>
      <family val="0"/>
    </font>
    <font>
      <b/>
      <sz val="10"/>
      <name val="Arial"/>
      <family val="2"/>
    </font>
    <font>
      <b/>
      <sz val="11"/>
      <name val="Arial"/>
      <family val="2"/>
    </font>
    <font>
      <b/>
      <sz val="10"/>
      <color indexed="10"/>
      <name val="Times New Roman"/>
      <family val="1"/>
    </font>
    <font>
      <sz val="11"/>
      <name val="Arial"/>
      <family val="0"/>
    </font>
    <font>
      <sz val="12"/>
      <name val="Times New Roman"/>
      <family val="1"/>
    </font>
    <font>
      <sz val="8"/>
      <name val="Times New Roman"/>
      <family val="1"/>
    </font>
    <font>
      <b/>
      <sz val="8"/>
      <name val="Times New Roman"/>
      <family val="1"/>
    </font>
    <font>
      <sz val="10"/>
      <color indexed="53"/>
      <name val="Arial"/>
      <family val="0"/>
    </font>
    <font>
      <sz val="10"/>
      <color indexed="53"/>
      <name val="Times New Roman"/>
      <family val="1"/>
    </font>
    <font>
      <b/>
      <sz val="11"/>
      <color indexed="10"/>
      <name val="Times New Roman"/>
      <family val="1"/>
    </font>
    <font>
      <b/>
      <u val="single"/>
      <sz val="11"/>
      <name val="Times New Roman"/>
      <family val="1"/>
    </font>
    <font>
      <sz val="12"/>
      <color indexed="9"/>
      <name val="Times New Roman"/>
      <family val="1"/>
    </font>
    <font>
      <sz val="12"/>
      <name val="Arial"/>
      <family val="0"/>
    </font>
    <font>
      <b/>
      <sz val="14"/>
      <color indexed="10"/>
      <name val="Times New Roman"/>
      <family val="1"/>
    </font>
    <font>
      <sz val="10"/>
      <color indexed="9"/>
      <name val="Arial"/>
      <family val="0"/>
    </font>
    <font>
      <b/>
      <sz val="12"/>
      <color indexed="10"/>
      <name val="Times New Roman"/>
      <family val="1"/>
    </font>
    <font>
      <b/>
      <sz val="10"/>
      <color indexed="9"/>
      <name val="Arial"/>
      <family val="0"/>
    </font>
    <font>
      <b/>
      <sz val="20"/>
      <color indexed="10"/>
      <name val="Times New Roman"/>
      <family val="1"/>
    </font>
    <font>
      <b/>
      <sz val="8"/>
      <name val="Arial"/>
      <family val="2"/>
    </font>
  </fonts>
  <fills count="14">
    <fill>
      <patternFill/>
    </fill>
    <fill>
      <patternFill patternType="gray125"/>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53"/>
        <bgColor indexed="64"/>
      </patternFill>
    </fill>
    <fill>
      <patternFill patternType="solid">
        <fgColor indexed="15"/>
        <bgColor indexed="64"/>
      </patternFill>
    </fill>
    <fill>
      <patternFill patternType="solid">
        <fgColor indexed="22"/>
        <bgColor indexed="64"/>
      </patternFill>
    </fill>
    <fill>
      <patternFill patternType="solid">
        <fgColor indexed="46"/>
        <bgColor indexed="64"/>
      </patternFill>
    </fill>
    <fill>
      <patternFill patternType="solid">
        <fgColor indexed="47"/>
        <bgColor indexed="64"/>
      </patternFill>
    </fill>
    <fill>
      <patternFill patternType="solid">
        <fgColor indexed="13"/>
        <bgColor indexed="64"/>
      </patternFill>
    </fill>
    <fill>
      <patternFill patternType="solid">
        <fgColor indexed="55"/>
        <bgColor indexed="64"/>
      </patternFill>
    </fill>
  </fills>
  <borders count="2">
    <border>
      <left/>
      <right/>
      <top/>
      <bottom/>
      <diagonal/>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horizontal="center"/>
      <protection locked="0"/>
    </xf>
    <xf numFmtId="0" fontId="5" fillId="0" borderId="0" xfId="0" applyFont="1" applyAlignment="1" applyProtection="1">
      <alignment/>
      <protection locked="0"/>
    </xf>
    <xf numFmtId="0" fontId="4" fillId="0" borderId="0" xfId="0" applyFont="1" applyAlignment="1" applyProtection="1">
      <alignment horizontal="right"/>
      <protection/>
    </xf>
    <xf numFmtId="0" fontId="5" fillId="0" borderId="0" xfId="0" applyFont="1" applyAlignment="1" applyProtection="1">
      <alignment/>
      <protection/>
    </xf>
    <xf numFmtId="0" fontId="4" fillId="2" borderId="0" xfId="0" applyFont="1" applyFill="1" applyAlignment="1" applyProtection="1">
      <alignment horizontal="right"/>
      <protection locked="0"/>
    </xf>
    <xf numFmtId="0" fontId="1" fillId="2" borderId="0" xfId="0" applyFont="1" applyFill="1" applyAlignment="1" applyProtection="1">
      <alignment horizontal="center"/>
      <protection locked="0"/>
    </xf>
    <xf numFmtId="0" fontId="1" fillId="0" borderId="0" xfId="0" applyFont="1" applyFill="1" applyAlignment="1" applyProtection="1">
      <alignment/>
      <protection locked="0"/>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right"/>
      <protection/>
    </xf>
    <xf numFmtId="164" fontId="1" fillId="2" borderId="0" xfId="0" applyNumberFormat="1" applyFont="1" applyFill="1" applyAlignment="1" applyProtection="1">
      <alignment/>
      <protection locked="0"/>
    </xf>
    <xf numFmtId="0" fontId="1" fillId="2" borderId="0" xfId="0" applyFont="1" applyFill="1" applyAlignment="1" applyProtection="1">
      <alignment horizontal="right"/>
      <protection locked="0"/>
    </xf>
    <xf numFmtId="0" fontId="6" fillId="3" borderId="0" xfId="0" applyFont="1" applyFill="1" applyAlignment="1" applyProtection="1">
      <alignment/>
      <protection/>
    </xf>
    <xf numFmtId="0" fontId="7" fillId="3" borderId="0" xfId="0" applyFont="1" applyFill="1" applyAlignment="1" applyProtection="1">
      <alignment/>
      <protection/>
    </xf>
    <xf numFmtId="0" fontId="8"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protection locked="0"/>
    </xf>
    <xf numFmtId="0" fontId="9" fillId="0" borderId="0" xfId="0" applyFont="1" applyAlignment="1" applyProtection="1">
      <alignment/>
      <protection locked="0"/>
    </xf>
    <xf numFmtId="0" fontId="5" fillId="0" borderId="0" xfId="0" applyFont="1" applyAlignment="1" applyProtection="1">
      <alignment horizontal="center"/>
      <protection locked="0"/>
    </xf>
    <xf numFmtId="0" fontId="1"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protection locked="0"/>
    </xf>
    <xf numFmtId="164" fontId="1" fillId="0" borderId="0" xfId="0" applyNumberFormat="1" applyFont="1" applyAlignment="1" applyProtection="1">
      <alignment/>
      <protection/>
    </xf>
    <xf numFmtId="164" fontId="1" fillId="0" borderId="0" xfId="0" applyNumberFormat="1" applyFont="1" applyFill="1" applyAlignment="1" applyProtection="1">
      <alignment/>
      <protection/>
    </xf>
    <xf numFmtId="164" fontId="1" fillId="0" borderId="0" xfId="0" applyNumberFormat="1" applyFont="1" applyFill="1" applyAlignment="1" applyProtection="1">
      <alignment/>
      <protection locked="0"/>
    </xf>
    <xf numFmtId="164" fontId="1" fillId="0" borderId="0" xfId="0" applyNumberFormat="1" applyFont="1" applyAlignment="1" applyProtection="1">
      <alignment/>
      <protection locked="0"/>
    </xf>
    <xf numFmtId="1" fontId="1" fillId="0" borderId="0" xfId="0" applyNumberFormat="1" applyFont="1" applyAlignment="1" applyProtection="1">
      <alignment/>
      <protection locked="0"/>
    </xf>
    <xf numFmtId="0" fontId="4" fillId="0" borderId="0" xfId="0" applyFont="1" applyFill="1" applyAlignment="1" applyProtection="1">
      <alignment/>
      <protection locked="0"/>
    </xf>
    <xf numFmtId="0" fontId="5" fillId="0" borderId="0" xfId="0" applyFont="1" applyFill="1" applyAlignment="1" applyProtection="1">
      <alignment/>
      <protection/>
    </xf>
    <xf numFmtId="164" fontId="4" fillId="0" borderId="0" xfId="0" applyNumberFormat="1" applyFont="1" applyFill="1" applyAlignment="1" applyProtection="1">
      <alignment/>
      <protection/>
    </xf>
    <xf numFmtId="0" fontId="12" fillId="0" borderId="0" xfId="0" applyFont="1" applyAlignment="1" applyProtection="1">
      <alignment/>
      <protection locked="0"/>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7" fillId="4" borderId="0" xfId="0" applyFont="1" applyFill="1" applyAlignment="1" applyProtection="1">
      <alignment/>
      <protection/>
    </xf>
    <xf numFmtId="0" fontId="1" fillId="4" borderId="0" xfId="0" applyFont="1" applyFill="1" applyAlignment="1" applyProtection="1">
      <alignment horizontal="center"/>
      <protection/>
    </xf>
    <xf numFmtId="0" fontId="1" fillId="4" borderId="0" xfId="0" applyFont="1" applyFill="1" applyAlignment="1" applyProtection="1">
      <alignment/>
      <protection/>
    </xf>
    <xf numFmtId="0" fontId="0" fillId="0" borderId="0" xfId="0" applyAlignment="1" applyProtection="1">
      <alignment wrapText="1"/>
      <protection locked="0"/>
    </xf>
    <xf numFmtId="49" fontId="0" fillId="0" borderId="0" xfId="0" applyNumberFormat="1" applyAlignment="1">
      <alignment vertical="top"/>
    </xf>
    <xf numFmtId="164" fontId="1" fillId="2" borderId="0" xfId="0" applyNumberFormat="1" applyFont="1" applyFill="1" applyAlignment="1" applyProtection="1">
      <alignment/>
      <protection/>
    </xf>
    <xf numFmtId="165" fontId="1" fillId="0" borderId="0" xfId="0" applyNumberFormat="1" applyFont="1" applyAlignment="1" applyProtection="1">
      <alignment/>
      <protection locked="0"/>
    </xf>
    <xf numFmtId="0" fontId="1" fillId="4" borderId="0" xfId="0" applyFont="1" applyFill="1" applyAlignment="1" applyProtection="1">
      <alignment/>
      <protection locked="0"/>
    </xf>
    <xf numFmtId="0" fontId="8" fillId="4" borderId="0" xfId="0" applyFont="1" applyFill="1" applyAlignment="1" applyProtection="1">
      <alignment/>
      <protection/>
    </xf>
    <xf numFmtId="0" fontId="1" fillId="5" borderId="0" xfId="0" applyFont="1" applyFill="1" applyAlignment="1" applyProtection="1">
      <alignment horizontal="center"/>
      <protection/>
    </xf>
    <xf numFmtId="0" fontId="4" fillId="0" borderId="0" xfId="0" applyFont="1" applyAlignment="1">
      <alignment horizontal="center"/>
    </xf>
    <xf numFmtId="9" fontId="4" fillId="0" borderId="0" xfId="0" applyNumberFormat="1" applyFont="1" applyAlignment="1" applyProtection="1">
      <alignment horizontal="center"/>
      <protection/>
    </xf>
    <xf numFmtId="0" fontId="18" fillId="2" borderId="0" xfId="0" applyFont="1" applyFill="1" applyAlignment="1" applyProtection="1">
      <alignment horizontal="center"/>
      <protection locked="0"/>
    </xf>
    <xf numFmtId="0" fontId="17" fillId="6" borderId="0" xfId="0" applyFont="1" applyFill="1" applyAlignment="1">
      <alignment horizontal="center"/>
    </xf>
    <xf numFmtId="0" fontId="0" fillId="0" borderId="0" xfId="0" applyAlignment="1">
      <alignment horizontal="center"/>
    </xf>
    <xf numFmtId="0" fontId="0" fillId="2" borderId="0" xfId="0" applyFill="1" applyAlignment="1" applyProtection="1">
      <alignment horizontal="center"/>
      <protection locked="0"/>
    </xf>
    <xf numFmtId="0" fontId="21" fillId="0" borderId="0" xfId="0" applyFont="1" applyFill="1" applyAlignment="1" applyProtection="1">
      <alignment/>
      <protection/>
    </xf>
    <xf numFmtId="0" fontId="21" fillId="0" borderId="0" xfId="0" applyFont="1" applyFill="1" applyAlignment="1" applyProtection="1">
      <alignment/>
      <protection locked="0"/>
    </xf>
    <xf numFmtId="0" fontId="15" fillId="0" borderId="0" xfId="0" applyFont="1" applyAlignment="1">
      <alignment/>
    </xf>
    <xf numFmtId="0" fontId="21" fillId="0" borderId="0" xfId="0" applyFont="1" applyFill="1" applyAlignment="1" applyProtection="1">
      <alignment/>
      <protection/>
    </xf>
    <xf numFmtId="0" fontId="15" fillId="0" borderId="0" xfId="0" applyFont="1" applyAlignment="1">
      <alignment/>
    </xf>
    <xf numFmtId="0" fontId="21" fillId="0" borderId="0" xfId="0" applyFont="1" applyAlignment="1" applyProtection="1">
      <alignment/>
      <protection locked="0"/>
    </xf>
    <xf numFmtId="0" fontId="22" fillId="0" borderId="0" xfId="0" applyFont="1" applyAlignment="1" applyProtection="1">
      <alignment/>
      <protection locked="0"/>
    </xf>
    <xf numFmtId="0" fontId="1" fillId="0" borderId="0" xfId="0" applyFont="1" applyAlignment="1" applyProtection="1">
      <alignment wrapText="1"/>
      <protection locked="0"/>
    </xf>
    <xf numFmtId="0" fontId="0" fillId="0" borderId="0" xfId="0" applyAlignment="1" applyProtection="1">
      <alignment/>
      <protection locked="0"/>
    </xf>
    <xf numFmtId="0" fontId="15" fillId="0" borderId="0" xfId="0" applyFont="1" applyAlignment="1" applyProtection="1">
      <alignment/>
      <protection locked="0"/>
    </xf>
    <xf numFmtId="0" fontId="1" fillId="0" borderId="0" xfId="0" applyFont="1" applyFill="1" applyAlignment="1" applyProtection="1">
      <alignment horizontal="center"/>
      <protection locked="0"/>
    </xf>
    <xf numFmtId="0" fontId="21"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Alignment="1">
      <alignment horizontal="right"/>
    </xf>
    <xf numFmtId="0" fontId="4" fillId="0" borderId="0" xfId="0" applyFont="1" applyAlignment="1" applyProtection="1">
      <alignment horizontal="center" wrapText="1"/>
      <protection locked="0"/>
    </xf>
    <xf numFmtId="0" fontId="0" fillId="0" borderId="0" xfId="0" applyAlignment="1" applyProtection="1">
      <alignment horizontal="center" wrapText="1"/>
      <protection locked="0"/>
    </xf>
    <xf numFmtId="164" fontId="0" fillId="0" borderId="0" xfId="0" applyNumberFormat="1" applyAlignment="1" applyProtection="1">
      <alignment horizontal="center" wrapText="1"/>
      <protection locked="0"/>
    </xf>
    <xf numFmtId="1" fontId="0" fillId="2" borderId="0" xfId="0" applyNumberFormat="1" applyFill="1" applyAlignment="1" applyProtection="1">
      <alignment horizontal="center" wrapText="1"/>
      <protection locked="0"/>
    </xf>
    <xf numFmtId="0" fontId="0" fillId="0" borderId="0" xfId="0" applyFill="1" applyAlignment="1" applyProtection="1">
      <alignment wrapText="1"/>
      <protection locked="0"/>
    </xf>
    <xf numFmtId="0" fontId="0" fillId="0" borderId="0" xfId="0" applyFill="1" applyAlignment="1" applyProtection="1">
      <alignment/>
      <protection/>
    </xf>
    <xf numFmtId="1" fontId="1" fillId="0" borderId="0" xfId="0" applyNumberFormat="1" applyFont="1" applyFill="1" applyAlignment="1" applyProtection="1">
      <alignment horizontal="center"/>
      <protection locked="0"/>
    </xf>
    <xf numFmtId="0" fontId="0" fillId="0" borderId="0" xfId="0" applyFill="1" applyAlignment="1" applyProtection="1">
      <alignment horizontal="center"/>
      <protection locked="0"/>
    </xf>
    <xf numFmtId="0" fontId="7" fillId="0" borderId="0" xfId="0" applyFont="1" applyFill="1" applyAlignment="1" applyProtection="1">
      <alignment/>
      <protection/>
    </xf>
    <xf numFmtId="0" fontId="1" fillId="0" borderId="0" xfId="0" applyFont="1" applyFill="1" applyAlignment="1">
      <alignment horizontal="center" wrapText="1"/>
    </xf>
    <xf numFmtId="0" fontId="11" fillId="0" borderId="0" xfId="0" applyFont="1" applyFill="1" applyAlignment="1" applyProtection="1">
      <alignment/>
      <protection/>
    </xf>
    <xf numFmtId="0" fontId="0" fillId="0" borderId="0" xfId="0" applyFill="1" applyAlignment="1">
      <alignment/>
    </xf>
    <xf numFmtId="0" fontId="0" fillId="0" borderId="0" xfId="0" applyFill="1" applyAlignment="1">
      <alignment/>
    </xf>
    <xf numFmtId="167" fontId="23" fillId="7" borderId="0" xfId="0" applyNumberFormat="1" applyFont="1" applyFill="1" applyAlignment="1" applyProtection="1">
      <alignment/>
      <protection/>
    </xf>
    <xf numFmtId="0" fontId="23" fillId="7" borderId="0" xfId="0" applyFont="1" applyFill="1" applyAlignment="1" applyProtection="1">
      <alignment/>
      <protection/>
    </xf>
    <xf numFmtId="0" fontId="24" fillId="7" borderId="0" xfId="0" applyFont="1" applyFill="1" applyAlignment="1" applyProtection="1">
      <alignment horizontal="center" wrapText="1"/>
      <protection/>
    </xf>
    <xf numFmtId="0" fontId="4" fillId="8" borderId="0" xfId="0" applyFont="1" applyFill="1" applyAlignment="1" applyProtection="1">
      <alignment wrapText="1"/>
      <protection locked="0"/>
    </xf>
    <xf numFmtId="0" fontId="5"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pplyProtection="1">
      <alignment horizontal="right"/>
      <protection locked="0"/>
    </xf>
    <xf numFmtId="0" fontId="6" fillId="0" borderId="0" xfId="0" applyFont="1" applyFill="1" applyAlignment="1" applyProtection="1">
      <alignment/>
      <protection locked="0"/>
    </xf>
    <xf numFmtId="0" fontId="7" fillId="0" borderId="0" xfId="0" applyFont="1" applyFill="1" applyAlignment="1" applyProtection="1">
      <alignment/>
      <protection locked="0"/>
    </xf>
    <xf numFmtId="0" fontId="15" fillId="0" borderId="0" xfId="0" applyFont="1" applyFill="1" applyAlignment="1" applyProtection="1">
      <alignment/>
      <protection locked="0"/>
    </xf>
    <xf numFmtId="164" fontId="8" fillId="0" borderId="0" xfId="0" applyNumberFormat="1" applyFont="1" applyFill="1" applyAlignment="1" applyProtection="1">
      <alignment/>
      <protection locked="0"/>
    </xf>
    <xf numFmtId="0" fontId="19" fillId="0" borderId="0" xfId="0" applyFont="1" applyFill="1" applyAlignment="1" applyProtection="1">
      <alignment/>
      <protection locked="0"/>
    </xf>
    <xf numFmtId="0" fontId="8" fillId="0" borderId="0" xfId="0" applyFont="1" applyFill="1" applyAlignment="1" applyProtection="1">
      <alignment horizontal="right"/>
      <protection locked="0"/>
    </xf>
    <xf numFmtId="0" fontId="25" fillId="0" borderId="0" xfId="0" applyFont="1" applyFill="1" applyAlignment="1" applyProtection="1">
      <alignment horizontal="center"/>
      <protection locked="0"/>
    </xf>
    <xf numFmtId="0" fontId="21" fillId="0" borderId="0" xfId="0" applyFont="1" applyFill="1" applyBorder="1" applyAlignment="1" applyProtection="1">
      <alignment/>
      <protection locked="0"/>
    </xf>
    <xf numFmtId="0" fontId="15"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19" fillId="0" borderId="0" xfId="0" applyFont="1" applyFill="1" applyBorder="1" applyAlignment="1" applyProtection="1">
      <alignment/>
      <protection locked="0"/>
    </xf>
    <xf numFmtId="0" fontId="19" fillId="0" borderId="0" xfId="0" applyFont="1" applyAlignment="1" applyProtection="1">
      <alignment/>
      <protection locked="0"/>
    </xf>
    <xf numFmtId="0" fontId="10" fillId="8" borderId="0" xfId="0" applyFont="1" applyFill="1" applyAlignment="1">
      <alignment/>
    </xf>
    <xf numFmtId="0" fontId="0" fillId="8" borderId="0" xfId="0" applyFill="1" applyAlignment="1">
      <alignment/>
    </xf>
    <xf numFmtId="0" fontId="0" fillId="9" borderId="0" xfId="0" applyFill="1" applyAlignment="1" applyProtection="1">
      <alignment wrapText="1"/>
      <protection locked="0"/>
    </xf>
    <xf numFmtId="0" fontId="10" fillId="0" borderId="0" xfId="0" applyFont="1" applyFill="1" applyAlignment="1">
      <alignment/>
    </xf>
    <xf numFmtId="0" fontId="4" fillId="10" borderId="0" xfId="0" applyFont="1" applyFill="1" applyAlignment="1" applyProtection="1">
      <alignment horizontal="center" wrapText="1"/>
      <protection locked="0"/>
    </xf>
    <xf numFmtId="0" fontId="16" fillId="10" borderId="0" xfId="0" applyFont="1" applyFill="1" applyAlignment="1" applyProtection="1">
      <alignment horizontal="center" wrapText="1"/>
      <protection locked="0"/>
    </xf>
    <xf numFmtId="0" fontId="21" fillId="0" borderId="0" xfId="0" applyFont="1" applyFill="1" applyAlignment="1">
      <alignment/>
    </xf>
    <xf numFmtId="0" fontId="15" fillId="0" borderId="0" xfId="0" applyFont="1" applyFill="1" applyAlignment="1">
      <alignment/>
    </xf>
    <xf numFmtId="0" fontId="21" fillId="0" borderId="0" xfId="0" applyFont="1" applyAlignment="1">
      <alignment/>
    </xf>
    <xf numFmtId="0" fontId="21" fillId="0" borderId="0" xfId="0" applyFont="1" applyAlignment="1" applyProtection="1">
      <alignment wrapText="1"/>
      <protection locked="0"/>
    </xf>
    <xf numFmtId="49" fontId="0" fillId="0" borderId="0" xfId="0" applyNumberFormat="1" applyAlignment="1">
      <alignment horizontal="right" vertical="top"/>
    </xf>
    <xf numFmtId="49" fontId="10" fillId="11" borderId="0" xfId="0" applyNumberFormat="1" applyFont="1" applyFill="1" applyBorder="1" applyAlignment="1" applyProtection="1">
      <alignment/>
      <protection locked="0"/>
    </xf>
    <xf numFmtId="49" fontId="10" fillId="11" borderId="0" xfId="0" applyNumberFormat="1" applyFont="1" applyFill="1" applyAlignment="1" applyProtection="1">
      <alignment horizontal="center"/>
      <protection locked="0"/>
    </xf>
    <xf numFmtId="49" fontId="10" fillId="11" borderId="0" xfId="0" applyNumberFormat="1" applyFont="1" applyFill="1" applyAlignment="1" applyProtection="1">
      <alignment horizontal="right"/>
      <protection locked="0"/>
    </xf>
    <xf numFmtId="0" fontId="1" fillId="10" borderId="0" xfId="0" applyFont="1" applyFill="1" applyAlignment="1" applyProtection="1">
      <alignment wrapText="1"/>
      <protection locked="0"/>
    </xf>
    <xf numFmtId="0" fontId="0" fillId="10" borderId="0" xfId="0" applyFill="1" applyAlignment="1" applyProtection="1">
      <alignment wrapText="1"/>
      <protection locked="0"/>
    </xf>
    <xf numFmtId="0" fontId="1" fillId="0" borderId="0" xfId="0" applyFont="1" applyFill="1" applyAlignment="1" applyProtection="1">
      <alignment/>
      <protection locked="0"/>
    </xf>
    <xf numFmtId="0" fontId="0" fillId="10" borderId="0" xfId="0" applyFill="1" applyAlignment="1" applyProtection="1">
      <alignment/>
      <protection locked="0"/>
    </xf>
    <xf numFmtId="0" fontId="9" fillId="12" borderId="0" xfId="0" applyFont="1" applyFill="1" applyAlignment="1" applyProtection="1">
      <alignment/>
      <protection locked="0"/>
    </xf>
    <xf numFmtId="164" fontId="16" fillId="0" borderId="0" xfId="0" applyNumberFormat="1" applyFont="1" applyAlignment="1">
      <alignment/>
    </xf>
    <xf numFmtId="164" fontId="1" fillId="0" borderId="0" xfId="0" applyNumberFormat="1" applyFont="1" applyAlignment="1">
      <alignment/>
    </xf>
    <xf numFmtId="164" fontId="0" fillId="0" borderId="0" xfId="0" applyNumberFormat="1" applyAlignment="1" applyProtection="1">
      <alignment/>
      <protection/>
    </xf>
    <xf numFmtId="0" fontId="16" fillId="0" borderId="0" xfId="0" applyFont="1" applyFill="1" applyAlignment="1">
      <alignment/>
    </xf>
    <xf numFmtId="0" fontId="2" fillId="0" borderId="0" xfId="0" applyFont="1" applyAlignment="1" applyProtection="1">
      <alignment/>
      <protection/>
    </xf>
    <xf numFmtId="0" fontId="11" fillId="0" borderId="0" xfId="0" applyFont="1" applyAlignment="1" applyProtection="1">
      <alignment horizontal="center" wrapText="1"/>
      <protection locked="0"/>
    </xf>
    <xf numFmtId="0" fontId="7" fillId="0" borderId="0" xfId="0" applyFont="1" applyAlignment="1" applyProtection="1">
      <alignment horizontal="center"/>
      <protection/>
    </xf>
    <xf numFmtId="0" fontId="7" fillId="0" borderId="0" xfId="0" applyFont="1" applyFill="1" applyAlignment="1" applyProtection="1">
      <alignment horizontal="center"/>
      <protection locked="0"/>
    </xf>
    <xf numFmtId="0" fontId="30" fillId="0" borderId="0" xfId="0" applyFont="1" applyAlignment="1" applyProtection="1">
      <alignment horizontal="center" wrapText="1"/>
      <protection locked="0"/>
    </xf>
    <xf numFmtId="1" fontId="30" fillId="0" borderId="0" xfId="0" applyNumberFormat="1" applyFont="1" applyFill="1" applyAlignment="1" applyProtection="1">
      <alignment horizontal="center" wrapText="1"/>
      <protection locked="0"/>
    </xf>
    <xf numFmtId="0" fontId="11" fillId="0" borderId="0" xfId="0" applyFont="1" applyFill="1" applyAlignment="1" applyProtection="1">
      <alignment horizontal="center"/>
      <protection locked="0"/>
    </xf>
    <xf numFmtId="0" fontId="11" fillId="0" borderId="0" xfId="0" applyFont="1" applyFill="1" applyAlignment="1">
      <alignment horizontal="center"/>
    </xf>
    <xf numFmtId="0" fontId="7" fillId="0" borderId="0" xfId="0" applyFont="1" applyFill="1" applyAlignment="1" applyProtection="1">
      <alignment horizontal="center"/>
      <protection/>
    </xf>
    <xf numFmtId="164" fontId="7" fillId="0" borderId="0" xfId="0" applyNumberFormat="1" applyFont="1" applyFill="1" applyAlignment="1" applyProtection="1">
      <alignment/>
      <protection/>
    </xf>
    <xf numFmtId="0" fontId="0" fillId="0" borderId="0" xfId="0" applyAlignment="1" applyProtection="1">
      <alignment/>
      <protection/>
    </xf>
    <xf numFmtId="0" fontId="16" fillId="0" borderId="0" xfId="0" applyFont="1" applyAlignment="1" applyProtection="1">
      <alignment horizontal="center"/>
      <protection/>
    </xf>
    <xf numFmtId="0" fontId="4" fillId="8" borderId="0" xfId="0" applyFont="1" applyFill="1" applyAlignment="1" applyProtection="1">
      <alignment/>
      <protection/>
    </xf>
    <xf numFmtId="0" fontId="0" fillId="0" borderId="0" xfId="0" applyAlignment="1" applyProtection="1">
      <alignment horizontal="center"/>
      <protection/>
    </xf>
    <xf numFmtId="0" fontId="1" fillId="10" borderId="0" xfId="0" applyFont="1" applyFill="1" applyAlignment="1" applyProtection="1">
      <alignment/>
      <protection/>
    </xf>
    <xf numFmtId="0" fontId="4" fillId="10" borderId="0" xfId="0" applyFont="1" applyFill="1" applyAlignment="1" applyProtection="1">
      <alignment horizontal="center"/>
      <protection/>
    </xf>
    <xf numFmtId="0" fontId="0" fillId="2" borderId="0" xfId="0" applyFill="1" applyAlignment="1" applyProtection="1">
      <alignment/>
      <protection/>
    </xf>
    <xf numFmtId="1" fontId="0" fillId="2" borderId="0" xfId="0" applyNumberFormat="1" applyFill="1" applyAlignment="1" applyProtection="1">
      <alignment horizontal="center"/>
      <protection/>
    </xf>
    <xf numFmtId="0" fontId="0" fillId="2" borderId="0" xfId="0" applyFill="1" applyAlignment="1" applyProtection="1">
      <alignment horizontal="center"/>
      <protection/>
    </xf>
    <xf numFmtId="0" fontId="16" fillId="9" borderId="0" xfId="0" applyFont="1" applyFill="1" applyAlignment="1" applyProtection="1">
      <alignment/>
      <protection/>
    </xf>
    <xf numFmtId="0" fontId="0" fillId="6" borderId="0" xfId="0" applyFill="1" applyAlignment="1" applyProtection="1">
      <alignment horizontal="center"/>
      <protection/>
    </xf>
    <xf numFmtId="0" fontId="0" fillId="8" borderId="0" xfId="0" applyFill="1" applyAlignment="1" applyProtection="1">
      <alignment horizontal="center"/>
      <protection/>
    </xf>
    <xf numFmtId="0" fontId="0" fillId="9" borderId="0" xfId="0" applyFill="1" applyAlignment="1" applyProtection="1">
      <alignment/>
      <protection/>
    </xf>
    <xf numFmtId="0" fontId="30" fillId="0" borderId="0" xfId="0" applyFont="1" applyFill="1" applyAlignment="1" applyProtection="1">
      <alignment/>
      <protection/>
    </xf>
    <xf numFmtId="0" fontId="32" fillId="0" borderId="0" xfId="0" applyFont="1" applyFill="1" applyAlignment="1" applyProtection="1">
      <alignment horizontal="center"/>
      <protection/>
    </xf>
    <xf numFmtId="0" fontId="30" fillId="0" borderId="0" xfId="0" applyFont="1" applyFill="1" applyAlignment="1" applyProtection="1">
      <alignment horizontal="center"/>
      <protection/>
    </xf>
    <xf numFmtId="1" fontId="30" fillId="0" borderId="0" xfId="0" applyNumberFormat="1" applyFont="1" applyFill="1" applyAlignment="1" applyProtection="1">
      <alignment horizontal="center"/>
      <protection/>
    </xf>
    <xf numFmtId="0" fontId="32" fillId="0" borderId="0" xfId="0" applyFont="1" applyFill="1" applyAlignment="1" applyProtection="1">
      <alignment horizontal="center"/>
      <protection/>
    </xf>
    <xf numFmtId="0" fontId="30" fillId="0" borderId="0" xfId="0" applyFont="1" applyFill="1" applyAlignment="1" applyProtection="1">
      <alignment horizontal="center"/>
      <protection/>
    </xf>
    <xf numFmtId="0" fontId="20" fillId="11" borderId="0" xfId="0" applyFont="1" applyFill="1" applyAlignment="1" applyProtection="1">
      <alignment/>
      <protection/>
    </xf>
    <xf numFmtId="0" fontId="0" fillId="11" borderId="0" xfId="0" applyFill="1" applyAlignment="1" applyProtection="1">
      <alignment/>
      <protection/>
    </xf>
    <xf numFmtId="0" fontId="33" fillId="12" borderId="0" xfId="0" applyFont="1" applyFill="1" applyAlignment="1" applyProtection="1">
      <alignment/>
      <protection locked="0"/>
    </xf>
    <xf numFmtId="0" fontId="4" fillId="0" borderId="0" xfId="0" applyFont="1" applyFill="1" applyAlignment="1" applyProtection="1">
      <alignment wrapText="1"/>
      <protection locked="0"/>
    </xf>
    <xf numFmtId="0" fontId="20" fillId="11" borderId="0" xfId="0" applyFont="1" applyFill="1" applyAlignment="1" applyProtection="1">
      <alignment horizontal="left"/>
      <protection locked="0"/>
    </xf>
    <xf numFmtId="0" fontId="20" fillId="11" borderId="0" xfId="0" applyFont="1" applyFill="1" applyAlignment="1" applyProtection="1">
      <alignment/>
      <protection locked="0"/>
    </xf>
    <xf numFmtId="0" fontId="20" fillId="0" borderId="0" xfId="0" applyFont="1" applyAlignment="1">
      <alignment/>
    </xf>
    <xf numFmtId="172" fontId="20" fillId="0" borderId="0" xfId="0" applyNumberFormat="1" applyFont="1" applyAlignment="1">
      <alignment/>
    </xf>
    <xf numFmtId="0" fontId="27" fillId="0" borderId="0" xfId="0" applyFont="1" applyAlignment="1">
      <alignment/>
    </xf>
    <xf numFmtId="172" fontId="27" fillId="0" borderId="0" xfId="0" applyNumberFormat="1" applyFont="1" applyAlignment="1">
      <alignment/>
    </xf>
    <xf numFmtId="0" fontId="2" fillId="3" borderId="0" xfId="0" applyFont="1" applyFill="1" applyAlignment="1" applyProtection="1">
      <alignment horizontal="right"/>
      <protection locked="0"/>
    </xf>
    <xf numFmtId="0" fontId="0" fillId="0" borderId="0" xfId="0" applyAlignment="1">
      <alignment/>
    </xf>
    <xf numFmtId="0" fontId="8" fillId="12" borderId="0" xfId="0" applyFont="1" applyFill="1" applyAlignment="1" applyProtection="1">
      <alignment/>
      <protection locked="0"/>
    </xf>
    <xf numFmtId="0" fontId="0" fillId="12" borderId="0" xfId="0" applyFill="1" applyAlignment="1">
      <alignment/>
    </xf>
    <xf numFmtId="0" fontId="8" fillId="0" borderId="0" xfId="0" applyFont="1" applyFill="1" applyAlignment="1" applyProtection="1">
      <alignment/>
      <protection locked="0"/>
    </xf>
    <xf numFmtId="0" fontId="0" fillId="0" borderId="0" xfId="0" applyFill="1" applyAlignment="1" applyProtection="1">
      <alignment/>
      <protection locked="0"/>
    </xf>
    <xf numFmtId="0" fontId="2" fillId="6" borderId="0" xfId="0" applyFont="1" applyFill="1" applyAlignment="1" applyProtection="1">
      <alignment horizontal="left"/>
      <protection locked="0"/>
    </xf>
    <xf numFmtId="0" fontId="0" fillId="6" borderId="0" xfId="0" applyFill="1" applyAlignment="1">
      <alignment/>
    </xf>
    <xf numFmtId="0" fontId="21" fillId="0" borderId="1" xfId="0" applyFont="1" applyFill="1" applyBorder="1" applyAlignment="1" applyProtection="1">
      <alignment/>
      <protection locked="0"/>
    </xf>
    <xf numFmtId="0" fontId="15" fillId="0" borderId="1" xfId="0" applyFont="1" applyFill="1" applyBorder="1" applyAlignment="1" applyProtection="1">
      <alignment/>
      <protection locked="0"/>
    </xf>
    <xf numFmtId="0" fontId="8"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wrapText="1"/>
    </xf>
    <xf numFmtId="0" fontId="8" fillId="0" borderId="0" xfId="0" applyFont="1" applyFill="1" applyBorder="1" applyAlignment="1" applyProtection="1">
      <alignment wrapText="1"/>
      <protection locked="0"/>
    </xf>
    <xf numFmtId="0" fontId="20" fillId="11" borderId="0" xfId="0" applyFont="1" applyFill="1" applyBorder="1" applyAlignment="1" applyProtection="1">
      <alignment/>
      <protection locked="0"/>
    </xf>
    <xf numFmtId="0" fontId="28" fillId="11" borderId="0" xfId="0" applyFont="1" applyFill="1" applyAlignment="1">
      <alignment/>
    </xf>
    <xf numFmtId="0" fontId="0" fillId="0" borderId="0" xfId="0" applyFont="1" applyFill="1" applyAlignment="1" applyProtection="1">
      <alignment wrapText="1"/>
      <protection locked="0"/>
    </xf>
    <xf numFmtId="0" fontId="0" fillId="0" borderId="0" xfId="0" applyFill="1" applyAlignment="1" applyProtection="1">
      <alignment wrapText="1"/>
      <protection locked="0"/>
    </xf>
    <xf numFmtId="0" fontId="1" fillId="0" borderId="0" xfId="0" applyFont="1" applyFill="1" applyAlignment="1" applyProtection="1">
      <alignment/>
      <protection locked="0"/>
    </xf>
    <xf numFmtId="0" fontId="0" fillId="0" borderId="0" xfId="0" applyFont="1" applyFill="1" applyAlignment="1" applyProtection="1">
      <alignment/>
      <protection locked="0"/>
    </xf>
    <xf numFmtId="0" fontId="8" fillId="0" borderId="0" xfId="0" applyFont="1" applyFill="1" applyAlignment="1" applyProtection="1">
      <alignment/>
      <protection/>
    </xf>
    <xf numFmtId="0" fontId="21" fillId="0" borderId="1" xfId="0" applyFont="1" applyBorder="1" applyAlignment="1" applyProtection="1">
      <alignment/>
      <protection/>
    </xf>
    <xf numFmtId="0" fontId="15" fillId="0" borderId="1" xfId="0" applyFont="1" applyBorder="1" applyAlignment="1" applyProtection="1">
      <alignment/>
      <protection/>
    </xf>
    <xf numFmtId="0" fontId="15" fillId="0" borderId="1" xfId="0" applyFont="1" applyBorder="1" applyAlignment="1">
      <alignment/>
    </xf>
    <xf numFmtId="0" fontId="1" fillId="0" borderId="0" xfId="0" applyFont="1" applyFill="1" applyAlignment="1" applyProtection="1">
      <alignment horizontal="right"/>
      <protection locked="0"/>
    </xf>
    <xf numFmtId="0" fontId="0" fillId="0" borderId="0" xfId="0" applyAlignment="1">
      <alignment horizontal="right"/>
    </xf>
    <xf numFmtId="0" fontId="10" fillId="11" borderId="0" xfId="0" applyFont="1" applyFill="1" applyAlignment="1" applyProtection="1">
      <alignment/>
      <protection/>
    </xf>
    <xf numFmtId="0" fontId="0" fillId="11" borderId="0" xfId="0" applyFill="1" applyAlignment="1">
      <alignment/>
    </xf>
    <xf numFmtId="0" fontId="4" fillId="0" borderId="0" xfId="0" applyFont="1" applyFill="1" applyAlignment="1" applyProtection="1">
      <alignment wrapText="1"/>
      <protection/>
    </xf>
    <xf numFmtId="0" fontId="0" fillId="0" borderId="0" xfId="0" applyFont="1" applyAlignment="1">
      <alignment wrapText="1"/>
    </xf>
    <xf numFmtId="0" fontId="1" fillId="0" borderId="0" xfId="0" applyFont="1" applyFill="1" applyAlignment="1" applyProtection="1">
      <alignment/>
      <protection/>
    </xf>
    <xf numFmtId="0" fontId="0" fillId="0" borderId="0" xfId="0" applyFont="1" applyAlignment="1">
      <alignment/>
    </xf>
    <xf numFmtId="0" fontId="8" fillId="0" borderId="0" xfId="0" applyFont="1" applyFill="1" applyAlignment="1" applyProtection="1">
      <alignment wrapText="1"/>
      <protection/>
    </xf>
    <xf numFmtId="0" fontId="1" fillId="0" borderId="0" xfId="0" applyFont="1" applyAlignment="1">
      <alignment horizontal="center" wrapText="1"/>
    </xf>
    <xf numFmtId="0" fontId="16" fillId="0" borderId="0" xfId="0" applyFont="1" applyAlignment="1">
      <alignment/>
    </xf>
    <xf numFmtId="0" fontId="27" fillId="13" borderId="0" xfId="0" applyFont="1" applyFill="1" applyAlignment="1">
      <alignment/>
    </xf>
    <xf numFmtId="0" fontId="20" fillId="0" borderId="0" xfId="0" applyFont="1" applyAlignment="1">
      <alignment/>
    </xf>
    <xf numFmtId="0" fontId="1" fillId="0" borderId="0" xfId="0" applyFont="1" applyAlignment="1" applyProtection="1">
      <alignment horizontal="center" wrapText="1"/>
      <protection locked="0"/>
    </xf>
    <xf numFmtId="0" fontId="1" fillId="0" borderId="0" xfId="0" applyFont="1" applyAlignment="1">
      <alignment/>
    </xf>
    <xf numFmtId="0" fontId="1" fillId="0" borderId="0" xfId="0" applyFont="1" applyAlignment="1" applyProtection="1">
      <alignment wrapText="1"/>
      <protection locked="0"/>
    </xf>
    <xf numFmtId="0" fontId="1" fillId="6" borderId="0" xfId="0" applyFont="1" applyFill="1" applyAlignment="1" applyProtection="1">
      <alignment wrapText="1"/>
      <protection/>
    </xf>
    <xf numFmtId="0" fontId="0" fillId="6" borderId="0" xfId="0" applyFill="1" applyAlignment="1">
      <alignment wrapText="1"/>
    </xf>
    <xf numFmtId="0" fontId="2" fillId="0" borderId="0" xfId="0" applyFont="1" applyFill="1" applyAlignment="1" applyProtection="1">
      <alignment/>
      <protection/>
    </xf>
    <xf numFmtId="0" fontId="19" fillId="0" borderId="0" xfId="0" applyFont="1" applyAlignment="1" applyProtection="1">
      <alignment/>
      <protection/>
    </xf>
    <xf numFmtId="0" fontId="4"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protection/>
    </xf>
    <xf numFmtId="0" fontId="1" fillId="0" borderId="0" xfId="0" applyFont="1" applyFill="1" applyAlignment="1" applyProtection="1">
      <alignment wrapText="1"/>
      <protection/>
    </xf>
    <xf numFmtId="0" fontId="0" fillId="0" borderId="0" xfId="0" applyAlignment="1" applyProtection="1">
      <alignment wrapText="1"/>
      <protection/>
    </xf>
    <xf numFmtId="0" fontId="1" fillId="0" borderId="0" xfId="0" applyFont="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protection/>
    </xf>
    <xf numFmtId="0" fontId="2" fillId="0" borderId="0" xfId="0" applyFont="1" applyAlignment="1" applyProtection="1">
      <alignment/>
      <protection/>
    </xf>
    <xf numFmtId="0" fontId="10" fillId="0" borderId="0" xfId="0" applyFont="1" applyAlignment="1" applyProtection="1">
      <alignment/>
      <protection/>
    </xf>
    <xf numFmtId="0" fontId="2" fillId="0" borderId="0" xfId="0" applyFont="1" applyAlignment="1" applyProtection="1">
      <alignment wrapText="1"/>
      <protection locked="0"/>
    </xf>
    <xf numFmtId="0" fontId="19" fillId="0" borderId="0" xfId="0" applyFont="1" applyAlignment="1">
      <alignment wrapText="1"/>
    </xf>
    <xf numFmtId="0" fontId="1" fillId="0" borderId="0" xfId="0" applyFont="1" applyAlignment="1" applyProtection="1">
      <alignment horizontal="center" wrapText="1"/>
      <protection/>
    </xf>
    <xf numFmtId="0" fontId="0" fillId="0" borderId="0" xfId="0" applyAlignment="1" applyProtection="1">
      <alignment horizontal="center" wrapText="1"/>
      <protection/>
    </xf>
    <xf numFmtId="0" fontId="12" fillId="0" borderId="0" xfId="0" applyFont="1" applyFill="1" applyAlignment="1" applyProtection="1">
      <alignment/>
      <protection locked="0"/>
    </xf>
    <xf numFmtId="0" fontId="4" fillId="11" borderId="0" xfId="0" applyFont="1" applyFill="1" applyAlignment="1" applyProtection="1">
      <alignment horizontal="center"/>
      <protection/>
    </xf>
    <xf numFmtId="0" fontId="4" fillId="0" borderId="0" xfId="0" applyFont="1" applyAlignment="1" applyProtection="1">
      <alignment wrapText="1"/>
      <protection/>
    </xf>
    <xf numFmtId="0" fontId="0" fillId="0" borderId="0" xfId="0"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tabSelected="1" workbookViewId="0" topLeftCell="A1">
      <selection activeCell="A2" sqref="A2"/>
    </sheetView>
  </sheetViews>
  <sheetFormatPr defaultColWidth="9.140625" defaultRowHeight="12.75"/>
  <cols>
    <col min="1" max="1" width="4.7109375" style="61" customWidth="1"/>
    <col min="2" max="2" width="7.7109375" style="61" customWidth="1"/>
    <col min="3" max="3" width="7.8515625" style="61" customWidth="1"/>
    <col min="4" max="4" width="7.00390625" style="61" customWidth="1"/>
    <col min="5" max="12" width="9.140625" style="61" customWidth="1"/>
    <col min="13" max="13" width="10.421875" style="61" customWidth="1"/>
    <col min="14" max="16384" width="9.140625" style="61" customWidth="1"/>
  </cols>
  <sheetData>
    <row r="1" spans="1:15" ht="15">
      <c r="A1" s="1"/>
      <c r="B1" s="161" t="s">
        <v>124</v>
      </c>
      <c r="C1" s="162"/>
      <c r="D1" s="162"/>
      <c r="E1" s="163" t="s">
        <v>127</v>
      </c>
      <c r="F1" s="164"/>
      <c r="G1" s="164"/>
      <c r="H1" s="164"/>
      <c r="I1" s="164"/>
      <c r="J1" s="164"/>
      <c r="K1" s="164"/>
      <c r="L1" s="164"/>
      <c r="M1" s="164"/>
      <c r="N1" s="164"/>
      <c r="O1" s="1"/>
    </row>
    <row r="2" spans="1:15" s="62" customFormat="1" ht="11.25">
      <c r="A2" s="58"/>
      <c r="B2" s="58"/>
      <c r="C2" s="58"/>
      <c r="D2" s="58"/>
      <c r="E2" s="58"/>
      <c r="F2" s="58"/>
      <c r="G2" s="59"/>
      <c r="H2" s="59"/>
      <c r="I2" s="59"/>
      <c r="J2" s="59"/>
      <c r="K2" s="59"/>
      <c r="L2" s="59"/>
      <c r="M2" s="59"/>
      <c r="N2" s="58"/>
      <c r="O2" s="59"/>
    </row>
    <row r="3" spans="1:15" ht="15">
      <c r="A3" s="167" t="s">
        <v>110</v>
      </c>
      <c r="B3" s="168"/>
      <c r="C3" s="168"/>
      <c r="D3" s="168"/>
      <c r="E3" s="168"/>
      <c r="F3" s="168"/>
      <c r="G3" s="84"/>
      <c r="H3" s="10"/>
      <c r="I3" s="85"/>
      <c r="J3" s="86"/>
      <c r="K3" s="10"/>
      <c r="L3" s="10"/>
      <c r="M3" s="10"/>
      <c r="N3" s="10"/>
      <c r="O3" s="1"/>
    </row>
    <row r="4" spans="1:15" ht="13.5">
      <c r="A4" s="10"/>
      <c r="B4" s="10"/>
      <c r="C4" s="63"/>
      <c r="D4" s="10"/>
      <c r="E4" s="85"/>
      <c r="F4" s="10"/>
      <c r="G4" s="84"/>
      <c r="H4" s="10"/>
      <c r="I4" s="85"/>
      <c r="J4" s="86"/>
      <c r="K4" s="10"/>
      <c r="L4" s="10"/>
      <c r="M4" s="10"/>
      <c r="N4" s="10"/>
      <c r="O4" s="1"/>
    </row>
    <row r="5" spans="1:15" ht="8.25" customHeight="1" thickBot="1">
      <c r="A5" s="169"/>
      <c r="B5" s="170"/>
      <c r="C5" s="170"/>
      <c r="D5" s="170"/>
      <c r="E5" s="170"/>
      <c r="F5" s="170"/>
      <c r="G5" s="170"/>
      <c r="H5" s="170"/>
      <c r="I5" s="170"/>
      <c r="J5" s="170"/>
      <c r="K5" s="170"/>
      <c r="L5" s="170"/>
      <c r="M5" s="170"/>
      <c r="N5" s="170"/>
      <c r="O5" s="10"/>
    </row>
    <row r="6" spans="1:15" ht="18" customHeight="1" thickTop="1">
      <c r="A6" s="94"/>
      <c r="B6" s="95"/>
      <c r="C6" s="95"/>
      <c r="D6" s="95"/>
      <c r="E6" s="95"/>
      <c r="F6" s="95"/>
      <c r="G6" s="95"/>
      <c r="H6" s="95"/>
      <c r="I6" s="95"/>
      <c r="J6" s="95"/>
      <c r="K6" s="95"/>
      <c r="L6" s="95"/>
      <c r="M6" s="95"/>
      <c r="N6" s="95"/>
      <c r="O6" s="10"/>
    </row>
    <row r="7" spans="1:15" ht="18" customHeight="1">
      <c r="A7" s="110" t="s">
        <v>58</v>
      </c>
      <c r="B7" s="175" t="s">
        <v>117</v>
      </c>
      <c r="C7" s="176"/>
      <c r="D7" s="176"/>
      <c r="E7" s="176"/>
      <c r="F7" s="176"/>
      <c r="G7" s="176"/>
      <c r="H7" s="176"/>
      <c r="I7" s="95"/>
      <c r="J7" s="95"/>
      <c r="K7" s="95"/>
      <c r="L7" s="95"/>
      <c r="M7" s="95"/>
      <c r="N7" s="95"/>
      <c r="O7" s="10"/>
    </row>
    <row r="8" spans="1:15" s="98" customFormat="1" ht="18" customHeight="1">
      <c r="A8" s="96"/>
      <c r="B8" s="174" t="s">
        <v>113</v>
      </c>
      <c r="C8" s="174"/>
      <c r="D8" s="174"/>
      <c r="E8" s="174"/>
      <c r="F8" s="174"/>
      <c r="G8" s="174"/>
      <c r="H8" s="174"/>
      <c r="I8" s="174"/>
      <c r="J8" s="174"/>
      <c r="K8" s="174"/>
      <c r="L8" s="174"/>
      <c r="M8" s="174"/>
      <c r="N8" s="174"/>
      <c r="O8" s="65"/>
    </row>
    <row r="9" spans="1:15" s="98" customFormat="1" ht="18" customHeight="1">
      <c r="A9" s="96"/>
      <c r="B9" s="97"/>
      <c r="C9" s="97"/>
      <c r="D9" s="97"/>
      <c r="E9" s="97"/>
      <c r="F9" s="97"/>
      <c r="G9" s="97"/>
      <c r="H9" s="97"/>
      <c r="I9" s="97"/>
      <c r="J9" s="97"/>
      <c r="K9" s="97"/>
      <c r="L9" s="97"/>
      <c r="M9" s="97"/>
      <c r="N9" s="97"/>
      <c r="O9" s="65"/>
    </row>
    <row r="10" spans="1:15" ht="15" customHeight="1">
      <c r="A10" s="111" t="s">
        <v>59</v>
      </c>
      <c r="B10" s="156" t="s">
        <v>118</v>
      </c>
      <c r="C10" s="176"/>
      <c r="D10" s="176"/>
      <c r="E10" s="176"/>
      <c r="F10" s="176"/>
      <c r="G10" s="65"/>
      <c r="H10" s="65"/>
      <c r="I10" s="90"/>
      <c r="J10" s="65"/>
      <c r="K10" s="65"/>
      <c r="L10" s="65"/>
      <c r="M10" s="65"/>
      <c r="N10" s="10"/>
      <c r="O10" s="10"/>
    </row>
    <row r="11" spans="1:15" ht="31.5" customHeight="1">
      <c r="A11" s="65"/>
      <c r="B11" s="171" t="s">
        <v>114</v>
      </c>
      <c r="C11" s="172"/>
      <c r="D11" s="172"/>
      <c r="E11" s="172"/>
      <c r="F11" s="172"/>
      <c r="G11" s="172"/>
      <c r="H11" s="172"/>
      <c r="I11" s="172"/>
      <c r="J11" s="172"/>
      <c r="K11" s="172"/>
      <c r="L11" s="172"/>
      <c r="M11" s="172"/>
      <c r="N11" s="172"/>
      <c r="O11" s="10"/>
    </row>
    <row r="12" spans="1:15" ht="33" customHeight="1">
      <c r="A12" s="91"/>
      <c r="B12" s="171" t="s">
        <v>116</v>
      </c>
      <c r="C12" s="173"/>
      <c r="D12" s="173"/>
      <c r="E12" s="173"/>
      <c r="F12" s="173"/>
      <c r="G12" s="173"/>
      <c r="H12" s="173"/>
      <c r="I12" s="173"/>
      <c r="J12" s="173"/>
      <c r="K12" s="173"/>
      <c r="L12" s="173"/>
      <c r="M12" s="173"/>
      <c r="N12" s="173"/>
      <c r="O12" s="10"/>
    </row>
    <row r="13" spans="1:15" ht="15">
      <c r="A13" s="65"/>
      <c r="B13" s="65"/>
      <c r="C13" s="65"/>
      <c r="D13" s="91"/>
      <c r="E13" s="91"/>
      <c r="F13" s="92"/>
      <c r="G13" s="93"/>
      <c r="H13" s="93"/>
      <c r="I13" s="93"/>
      <c r="J13" s="93"/>
      <c r="K13" s="93"/>
      <c r="L13" s="65"/>
      <c r="M13" s="65"/>
      <c r="N13" s="10"/>
      <c r="O13" s="10"/>
    </row>
    <row r="14" spans="1:15" ht="15.75">
      <c r="A14" s="112" t="s">
        <v>60</v>
      </c>
      <c r="B14" s="155" t="s">
        <v>119</v>
      </c>
      <c r="C14" s="176"/>
      <c r="D14" s="176"/>
      <c r="E14" s="176"/>
      <c r="F14" s="176"/>
      <c r="G14" s="176"/>
      <c r="H14" s="176"/>
      <c r="I14" s="65"/>
      <c r="J14" s="65"/>
      <c r="K14" s="65"/>
      <c r="L14" s="65"/>
      <c r="M14" s="65"/>
      <c r="N14" s="10"/>
      <c r="O14" s="10"/>
    </row>
    <row r="15" spans="1:15" ht="32.25" customHeight="1">
      <c r="A15" s="65"/>
      <c r="B15" s="171" t="s">
        <v>115</v>
      </c>
      <c r="C15" s="172"/>
      <c r="D15" s="172"/>
      <c r="E15" s="172"/>
      <c r="F15" s="172"/>
      <c r="G15" s="172"/>
      <c r="H15" s="172"/>
      <c r="I15" s="172"/>
      <c r="J15" s="172"/>
      <c r="K15" s="172"/>
      <c r="L15" s="172"/>
      <c r="M15" s="172"/>
      <c r="N15" s="172"/>
      <c r="O15" s="10"/>
    </row>
    <row r="16" spans="1:15" ht="15">
      <c r="A16" s="65"/>
      <c r="B16" s="65"/>
      <c r="C16" s="65"/>
      <c r="D16" s="65"/>
      <c r="E16" s="65"/>
      <c r="F16" s="65"/>
      <c r="G16" s="65"/>
      <c r="H16" s="65"/>
      <c r="I16" s="65"/>
      <c r="J16" s="65"/>
      <c r="K16" s="65"/>
      <c r="L16" s="65"/>
      <c r="M16" s="65"/>
      <c r="N16" s="10"/>
      <c r="O16" s="10"/>
    </row>
    <row r="17" spans="1:15" ht="15">
      <c r="A17" s="65"/>
      <c r="B17" s="65"/>
      <c r="C17" s="92"/>
      <c r="D17" s="65"/>
      <c r="E17" s="65"/>
      <c r="F17" s="65"/>
      <c r="G17" s="65"/>
      <c r="H17" s="65"/>
      <c r="I17" s="65"/>
      <c r="J17" s="65"/>
      <c r="K17" s="65"/>
      <c r="L17" s="65"/>
      <c r="M17" s="65"/>
      <c r="N17" s="10"/>
      <c r="O17" s="10"/>
    </row>
    <row r="18" spans="1:15" ht="6" customHeight="1" thickBot="1">
      <c r="A18" s="169"/>
      <c r="B18" s="169"/>
      <c r="C18" s="169"/>
      <c r="D18" s="169"/>
      <c r="E18" s="169"/>
      <c r="F18" s="169"/>
      <c r="G18" s="169"/>
      <c r="H18" s="169"/>
      <c r="I18" s="169"/>
      <c r="J18" s="169"/>
      <c r="K18" s="169"/>
      <c r="L18" s="170"/>
      <c r="M18" s="170"/>
      <c r="N18" s="170"/>
      <c r="O18" s="10"/>
    </row>
    <row r="19" spans="1:15" ht="17.25" customHeight="1" thickTop="1">
      <c r="A19" s="87"/>
      <c r="B19" s="88"/>
      <c r="C19" s="63"/>
      <c r="D19" s="10"/>
      <c r="E19" s="10"/>
      <c r="F19" s="10"/>
      <c r="G19" s="10"/>
      <c r="H19" s="10"/>
      <c r="I19" s="10"/>
      <c r="J19" s="10"/>
      <c r="K19" s="10"/>
      <c r="L19" s="10"/>
      <c r="M19" s="10"/>
      <c r="N19" s="10"/>
      <c r="O19" s="10"/>
    </row>
    <row r="20" spans="1:15" ht="15">
      <c r="A20" s="165"/>
      <c r="B20" s="166"/>
      <c r="C20" s="166"/>
      <c r="D20" s="166"/>
      <c r="E20" s="166"/>
      <c r="F20" s="166"/>
      <c r="G20" s="166"/>
      <c r="H20" s="166"/>
      <c r="I20" s="166"/>
      <c r="J20" s="166"/>
      <c r="K20" s="166"/>
      <c r="L20" s="166"/>
      <c r="M20" s="166"/>
      <c r="N20" s="166"/>
      <c r="O20" s="10"/>
    </row>
    <row r="21" spans="1:15" ht="15">
      <c r="A21" s="65"/>
      <c r="B21" s="88"/>
      <c r="C21" s="63"/>
      <c r="D21" s="10"/>
      <c r="E21" s="10"/>
      <c r="F21" s="10"/>
      <c r="G21" s="10"/>
      <c r="H21" s="10"/>
      <c r="I21" s="10"/>
      <c r="J21" s="10"/>
      <c r="K21" s="10"/>
      <c r="L21" s="10"/>
      <c r="M21" s="10"/>
      <c r="N21" s="10"/>
      <c r="O21" s="10"/>
    </row>
    <row r="22" spans="1:15" ht="15">
      <c r="A22" s="165"/>
      <c r="B22" s="166"/>
      <c r="C22" s="166"/>
      <c r="D22" s="166"/>
      <c r="E22" s="166"/>
      <c r="F22" s="166"/>
      <c r="G22" s="166"/>
      <c r="H22" s="166"/>
      <c r="I22" s="166"/>
      <c r="J22" s="166"/>
      <c r="K22" s="166"/>
      <c r="L22" s="166"/>
      <c r="M22" s="166"/>
      <c r="N22" s="166"/>
      <c r="O22" s="10"/>
    </row>
    <row r="23" spans="1:15" s="62" customFormat="1" ht="11.25">
      <c r="A23" s="54"/>
      <c r="B23" s="54"/>
      <c r="C23" s="54"/>
      <c r="D23" s="54"/>
      <c r="E23" s="54"/>
      <c r="F23" s="54"/>
      <c r="G23" s="54"/>
      <c r="H23" s="54"/>
      <c r="I23" s="54"/>
      <c r="J23" s="54"/>
      <c r="K23" s="54"/>
      <c r="L23" s="54"/>
      <c r="M23" s="54"/>
      <c r="N23" s="54"/>
      <c r="O23" s="54"/>
    </row>
    <row r="24" spans="1:15" ht="15">
      <c r="A24" s="165"/>
      <c r="B24" s="166"/>
      <c r="C24" s="166"/>
      <c r="D24" s="166"/>
      <c r="E24" s="166"/>
      <c r="F24" s="166"/>
      <c r="G24" s="166"/>
      <c r="H24" s="166"/>
      <c r="I24" s="166"/>
      <c r="J24" s="166"/>
      <c r="K24" s="166"/>
      <c r="L24" s="166"/>
      <c r="M24" s="166"/>
      <c r="N24" s="166"/>
      <c r="O24" s="10"/>
    </row>
    <row r="25" spans="1:15" s="62" customFormat="1" ht="11.25">
      <c r="A25" s="54"/>
      <c r="B25" s="54"/>
      <c r="C25" s="54"/>
      <c r="D25" s="54"/>
      <c r="E25" s="54"/>
      <c r="F25" s="54"/>
      <c r="G25" s="54"/>
      <c r="H25" s="54"/>
      <c r="I25" s="54"/>
      <c r="J25" s="54"/>
      <c r="K25" s="54"/>
      <c r="L25" s="54"/>
      <c r="M25" s="54"/>
      <c r="N25" s="54"/>
      <c r="O25" s="54"/>
    </row>
    <row r="26" spans="1:15" ht="15">
      <c r="A26" s="165"/>
      <c r="B26" s="166"/>
      <c r="C26" s="166"/>
      <c r="D26" s="166"/>
      <c r="E26" s="166"/>
      <c r="F26" s="166"/>
      <c r="G26" s="166"/>
      <c r="H26" s="166"/>
      <c r="I26" s="166"/>
      <c r="J26" s="166"/>
      <c r="K26" s="166"/>
      <c r="L26" s="166"/>
      <c r="M26" s="166"/>
      <c r="N26" s="166"/>
      <c r="O26" s="10"/>
    </row>
    <row r="27" spans="1:15" s="62" customFormat="1" ht="11.25">
      <c r="A27" s="54"/>
      <c r="B27" s="54"/>
      <c r="C27" s="54"/>
      <c r="D27" s="54"/>
      <c r="E27" s="54"/>
      <c r="F27" s="54"/>
      <c r="G27" s="54"/>
      <c r="H27" s="54"/>
      <c r="I27" s="54"/>
      <c r="J27" s="54"/>
      <c r="K27" s="54"/>
      <c r="L27" s="54"/>
      <c r="M27" s="54"/>
      <c r="N27" s="54"/>
      <c r="O27" s="54"/>
    </row>
    <row r="28" spans="1:15" ht="15">
      <c r="A28" s="165"/>
      <c r="B28" s="166"/>
      <c r="C28" s="166"/>
      <c r="D28" s="166"/>
      <c r="E28" s="166"/>
      <c r="F28" s="166"/>
      <c r="G28" s="166"/>
      <c r="H28" s="166"/>
      <c r="I28" s="166"/>
      <c r="J28" s="166"/>
      <c r="K28" s="166"/>
      <c r="L28" s="166"/>
      <c r="M28" s="166"/>
      <c r="N28" s="166"/>
      <c r="O28" s="10"/>
    </row>
    <row r="29" spans="1:15" s="62" customFormat="1" ht="11.25">
      <c r="A29" s="54"/>
      <c r="B29" s="54"/>
      <c r="C29" s="54"/>
      <c r="D29" s="54"/>
      <c r="E29" s="54"/>
      <c r="F29" s="54"/>
      <c r="G29" s="54"/>
      <c r="H29" s="54"/>
      <c r="I29" s="54"/>
      <c r="J29" s="54"/>
      <c r="K29" s="54"/>
      <c r="L29" s="54"/>
      <c r="M29" s="54"/>
      <c r="N29" s="54"/>
      <c r="O29" s="54"/>
    </row>
    <row r="30" spans="1:15" ht="15">
      <c r="A30" s="165"/>
      <c r="B30" s="166"/>
      <c r="C30" s="166"/>
      <c r="D30" s="166"/>
      <c r="E30" s="166"/>
      <c r="F30" s="166"/>
      <c r="G30" s="166"/>
      <c r="H30" s="166"/>
      <c r="I30" s="166"/>
      <c r="J30" s="166"/>
      <c r="K30" s="166"/>
      <c r="L30" s="166"/>
      <c r="M30" s="166"/>
      <c r="N30" s="166"/>
      <c r="O30" s="10"/>
    </row>
    <row r="31" spans="1:15" s="62" customFormat="1" ht="11.25">
      <c r="A31" s="54"/>
      <c r="B31" s="54"/>
      <c r="C31" s="54"/>
      <c r="D31" s="54"/>
      <c r="E31" s="54"/>
      <c r="F31" s="54"/>
      <c r="G31" s="54"/>
      <c r="H31" s="54"/>
      <c r="I31" s="54"/>
      <c r="J31" s="54"/>
      <c r="K31" s="54"/>
      <c r="L31" s="54"/>
      <c r="M31" s="54"/>
      <c r="N31" s="54"/>
      <c r="O31" s="54"/>
    </row>
    <row r="32" spans="1:15" ht="15">
      <c r="A32" s="165"/>
      <c r="B32" s="166"/>
      <c r="C32" s="166"/>
      <c r="D32" s="166"/>
      <c r="E32" s="166"/>
      <c r="F32" s="166"/>
      <c r="G32" s="166"/>
      <c r="H32" s="166"/>
      <c r="I32" s="166"/>
      <c r="J32" s="166"/>
      <c r="K32" s="166"/>
      <c r="L32" s="166"/>
      <c r="M32" s="166"/>
      <c r="N32" s="166"/>
      <c r="O32" s="10"/>
    </row>
    <row r="33" spans="1:15" s="62" customFormat="1" ht="11.25">
      <c r="A33" s="54"/>
      <c r="B33" s="54"/>
      <c r="C33" s="54"/>
      <c r="D33" s="54"/>
      <c r="E33" s="54"/>
      <c r="F33" s="54"/>
      <c r="G33" s="54"/>
      <c r="H33" s="54"/>
      <c r="I33" s="54"/>
      <c r="J33" s="54"/>
      <c r="K33" s="54"/>
      <c r="L33" s="54"/>
      <c r="M33" s="54"/>
      <c r="N33" s="54"/>
      <c r="O33" s="54"/>
    </row>
    <row r="34" spans="1:15" ht="30.75" customHeight="1">
      <c r="A34" s="171"/>
      <c r="B34" s="178"/>
      <c r="C34" s="178"/>
      <c r="D34" s="178"/>
      <c r="E34" s="178"/>
      <c r="F34" s="178"/>
      <c r="G34" s="178"/>
      <c r="H34" s="178"/>
      <c r="I34" s="178"/>
      <c r="J34" s="178"/>
      <c r="K34" s="178"/>
      <c r="L34" s="178"/>
      <c r="M34" s="178"/>
      <c r="N34" s="178"/>
      <c r="O34" s="10"/>
    </row>
    <row r="35" spans="1:15" s="62" customFormat="1" ht="11.25">
      <c r="A35" s="54"/>
      <c r="B35" s="54"/>
      <c r="C35" s="54"/>
      <c r="D35" s="54"/>
      <c r="E35" s="54"/>
      <c r="F35" s="54"/>
      <c r="G35" s="54"/>
      <c r="H35" s="54"/>
      <c r="I35" s="54"/>
      <c r="J35" s="54"/>
      <c r="K35" s="54"/>
      <c r="L35" s="54"/>
      <c r="M35" s="54"/>
      <c r="N35" s="54"/>
      <c r="O35" s="54"/>
    </row>
    <row r="36" spans="1:15" ht="15">
      <c r="A36" s="165"/>
      <c r="B36" s="166"/>
      <c r="C36" s="166"/>
      <c r="D36" s="166"/>
      <c r="E36" s="166"/>
      <c r="F36" s="166"/>
      <c r="G36" s="166"/>
      <c r="H36" s="166"/>
      <c r="I36" s="166"/>
      <c r="J36" s="166"/>
      <c r="K36" s="166"/>
      <c r="L36" s="166"/>
      <c r="M36" s="166"/>
      <c r="N36" s="166"/>
      <c r="O36" s="10"/>
    </row>
    <row r="37" spans="1:15" s="62" customFormat="1" ht="11.25">
      <c r="A37" s="54"/>
      <c r="B37" s="54"/>
      <c r="C37" s="54"/>
      <c r="D37" s="54"/>
      <c r="E37" s="54"/>
      <c r="F37" s="54"/>
      <c r="G37" s="54"/>
      <c r="H37" s="54"/>
      <c r="I37" s="54"/>
      <c r="J37" s="54"/>
      <c r="K37" s="54"/>
      <c r="L37" s="54"/>
      <c r="M37" s="54"/>
      <c r="N37" s="54"/>
      <c r="O37" s="54"/>
    </row>
    <row r="38" spans="1:15" ht="12.75">
      <c r="A38" s="179"/>
      <c r="B38" s="180"/>
      <c r="C38" s="180"/>
      <c r="D38" s="180"/>
      <c r="E38" s="180"/>
      <c r="F38" s="180"/>
      <c r="G38" s="180"/>
      <c r="H38" s="180"/>
      <c r="I38" s="180"/>
      <c r="J38" s="180"/>
      <c r="K38" s="180"/>
      <c r="L38" s="180"/>
      <c r="M38" s="180"/>
      <c r="N38" s="166"/>
      <c r="O38" s="10"/>
    </row>
    <row r="39" spans="1:15" s="62" customFormat="1" ht="11.25">
      <c r="A39" s="64"/>
      <c r="B39" s="89"/>
      <c r="C39" s="89"/>
      <c r="D39" s="89"/>
      <c r="E39" s="89"/>
      <c r="F39" s="89"/>
      <c r="G39" s="89"/>
      <c r="H39" s="89"/>
      <c r="I39" s="89"/>
      <c r="J39" s="89"/>
      <c r="K39" s="89"/>
      <c r="L39" s="89"/>
      <c r="M39" s="89"/>
      <c r="N39" s="54"/>
      <c r="O39" s="54"/>
    </row>
    <row r="40" spans="1:15" ht="24" customHeight="1">
      <c r="A40" s="154"/>
      <c r="B40" s="177"/>
      <c r="C40" s="177"/>
      <c r="D40" s="177"/>
      <c r="E40" s="177"/>
      <c r="F40" s="177"/>
      <c r="G40" s="177"/>
      <c r="H40" s="177"/>
      <c r="I40" s="177"/>
      <c r="J40" s="177"/>
      <c r="K40" s="177"/>
      <c r="L40" s="177"/>
      <c r="M40" s="177"/>
      <c r="N40" s="177"/>
      <c r="O40" s="10"/>
    </row>
    <row r="41" spans="1:15" ht="12.75">
      <c r="A41" s="20"/>
      <c r="B41" s="20"/>
      <c r="C41" s="20"/>
      <c r="D41" s="20"/>
      <c r="E41" s="20"/>
      <c r="F41" s="20"/>
      <c r="G41" s="20"/>
      <c r="H41" s="20"/>
      <c r="I41" s="20"/>
      <c r="J41" s="20"/>
      <c r="K41" s="20"/>
      <c r="L41" s="20"/>
      <c r="M41" s="20"/>
      <c r="N41" s="20"/>
      <c r="O41" s="20"/>
    </row>
    <row r="42" spans="1:15" ht="12.75">
      <c r="A42" s="20"/>
      <c r="B42" s="20"/>
      <c r="C42" s="20"/>
      <c r="D42" s="20"/>
      <c r="E42" s="20"/>
      <c r="F42" s="20"/>
      <c r="G42" s="20"/>
      <c r="H42" s="20"/>
      <c r="I42" s="20"/>
      <c r="J42" s="20"/>
      <c r="K42" s="20"/>
      <c r="L42" s="20"/>
      <c r="M42" s="20"/>
      <c r="N42" s="20"/>
      <c r="O42" s="20"/>
    </row>
    <row r="43" spans="2:15" ht="15">
      <c r="B43" s="65"/>
      <c r="C43" s="65"/>
      <c r="D43" s="65"/>
      <c r="E43" s="10"/>
      <c r="F43" s="10"/>
      <c r="G43" s="10"/>
      <c r="H43" s="10"/>
      <c r="I43" s="10"/>
      <c r="J43" s="10"/>
      <c r="K43" s="10"/>
      <c r="L43" s="10"/>
      <c r="M43" s="10"/>
      <c r="N43" s="10"/>
      <c r="O43" s="10"/>
    </row>
  </sheetData>
  <sheetProtection password="8B17" sheet="1" objects="1" scenarios="1"/>
  <mergeCells count="23">
    <mergeCell ref="A22:N22"/>
    <mergeCell ref="A24:N24"/>
    <mergeCell ref="A26:N26"/>
    <mergeCell ref="A38:N38"/>
    <mergeCell ref="A40:N40"/>
    <mergeCell ref="A30:N30"/>
    <mergeCell ref="A32:N32"/>
    <mergeCell ref="A34:N34"/>
    <mergeCell ref="A36:N36"/>
    <mergeCell ref="B15:N15"/>
    <mergeCell ref="B7:H7"/>
    <mergeCell ref="B14:H14"/>
    <mergeCell ref="B10:F10"/>
    <mergeCell ref="B1:D1"/>
    <mergeCell ref="E1:N1"/>
    <mergeCell ref="A28:N28"/>
    <mergeCell ref="A3:F3"/>
    <mergeCell ref="A5:N5"/>
    <mergeCell ref="A18:N18"/>
    <mergeCell ref="A20:N20"/>
    <mergeCell ref="B11:N11"/>
    <mergeCell ref="B12:N12"/>
    <mergeCell ref="B8:N8"/>
  </mergeCells>
  <dataValidations count="1">
    <dataValidation type="whole" allowBlank="1" showInputMessage="1" showErrorMessage="1" prompt="a value between      0 and 10" sqref="J4">
      <formula1>0</formula1>
      <formula2>10</formula2>
    </dataValidation>
  </dataValidations>
  <printOptions/>
  <pageMargins left="0.75" right="0.75" top="1" bottom="1" header="0.5" footer="0.5"/>
  <pageSetup orientation="landscape" r:id="rId1"/>
</worksheet>
</file>

<file path=xl/worksheets/sheet2.xml><?xml version="1.0" encoding="utf-8"?>
<worksheet xmlns="http://schemas.openxmlformats.org/spreadsheetml/2006/main" xmlns:r="http://schemas.openxmlformats.org/officeDocument/2006/relationships">
  <dimension ref="A1:O41"/>
  <sheetViews>
    <sheetView zoomScale="90" zoomScaleNormal="90" workbookViewId="0" topLeftCell="A1">
      <selection activeCell="A2" sqref="A2"/>
    </sheetView>
  </sheetViews>
  <sheetFormatPr defaultColWidth="9.140625" defaultRowHeight="12.75"/>
  <cols>
    <col min="2" max="2" width="7.7109375" style="0" customWidth="1"/>
    <col min="13" max="13" width="10.421875" style="0" customWidth="1"/>
  </cols>
  <sheetData>
    <row r="1" spans="1:15" ht="15.75">
      <c r="A1" s="1"/>
      <c r="B1" s="187" t="s">
        <v>0</v>
      </c>
      <c r="C1" s="188"/>
      <c r="D1" s="188"/>
      <c r="E1" s="188"/>
      <c r="F1" s="188"/>
      <c r="G1" s="188"/>
      <c r="H1" s="1"/>
      <c r="I1" s="1"/>
      <c r="J1" s="1"/>
      <c r="K1" s="1"/>
      <c r="L1" s="1"/>
      <c r="M1" s="1"/>
      <c r="N1" s="1"/>
      <c r="O1" s="1"/>
    </row>
    <row r="2" spans="1:15" s="55" customFormat="1" ht="11.25">
      <c r="A2" s="58"/>
      <c r="B2" s="58"/>
      <c r="C2" s="58"/>
      <c r="D2" s="58"/>
      <c r="E2" s="58"/>
      <c r="F2" s="58"/>
      <c r="G2" s="59"/>
      <c r="H2" s="59"/>
      <c r="I2" s="59"/>
      <c r="J2" s="59"/>
      <c r="K2" s="59"/>
      <c r="L2" s="59"/>
      <c r="M2" s="59"/>
      <c r="N2" s="58"/>
      <c r="O2" s="59"/>
    </row>
    <row r="3" spans="1:15" ht="13.5">
      <c r="A3" s="3" t="s">
        <v>1</v>
      </c>
      <c r="B3" s="4"/>
      <c r="C3" s="3" t="s">
        <v>2</v>
      </c>
      <c r="D3" s="1"/>
      <c r="E3" s="1"/>
      <c r="F3" s="1"/>
      <c r="G3" s="5"/>
      <c r="H3" s="1"/>
      <c r="J3" s="6" t="s">
        <v>3</v>
      </c>
      <c r="K3" s="1"/>
      <c r="L3" s="1"/>
      <c r="M3" s="1"/>
      <c r="N3" s="1"/>
      <c r="O3" s="1"/>
    </row>
    <row r="4" spans="1:15" ht="13.5">
      <c r="A4" s="2" t="s">
        <v>4</v>
      </c>
      <c r="B4" s="2"/>
      <c r="C4" s="46">
        <f>1+J4/100</f>
        <v>1.02</v>
      </c>
      <c r="D4" s="1"/>
      <c r="F4" s="2" t="s">
        <v>5</v>
      </c>
      <c r="G4" s="7"/>
      <c r="H4" s="2"/>
      <c r="J4" s="8">
        <v>2</v>
      </c>
      <c r="K4" s="2" t="s">
        <v>6</v>
      </c>
      <c r="L4" s="1"/>
      <c r="M4" s="1"/>
      <c r="N4" s="1"/>
      <c r="O4" s="1"/>
    </row>
    <row r="5" spans="1:15" ht="12.75">
      <c r="A5" s="2" t="s">
        <v>7</v>
      </c>
      <c r="B5" s="2"/>
      <c r="C5" s="9">
        <v>33</v>
      </c>
      <c r="D5" s="1"/>
      <c r="E5" s="1"/>
      <c r="F5" s="1"/>
      <c r="G5" s="1"/>
      <c r="H5" s="1"/>
      <c r="I5" s="1"/>
      <c r="J5" s="1"/>
      <c r="K5" s="1"/>
      <c r="L5" s="1"/>
      <c r="M5" s="1"/>
      <c r="N5" s="1"/>
      <c r="O5" s="1"/>
    </row>
    <row r="6" spans="1:15" ht="14.25" customHeight="1">
      <c r="A6" s="2" t="s">
        <v>8</v>
      </c>
      <c r="B6" s="2"/>
      <c r="C6" s="9">
        <v>7.65</v>
      </c>
      <c r="D6" s="1"/>
      <c r="E6" s="1"/>
      <c r="F6" s="1"/>
      <c r="G6" s="10"/>
      <c r="H6" s="10"/>
      <c r="I6" s="10"/>
      <c r="J6" s="10"/>
      <c r="K6" s="10"/>
      <c r="L6" s="10"/>
      <c r="M6" s="10"/>
      <c r="N6" s="10"/>
      <c r="O6" s="10"/>
    </row>
    <row r="7" spans="1:15" ht="8.25" customHeight="1" thickBot="1">
      <c r="A7" s="182" t="s">
        <v>36</v>
      </c>
      <c r="B7" s="183"/>
      <c r="C7" s="183"/>
      <c r="D7" s="183"/>
      <c r="E7" s="183"/>
      <c r="F7" s="183"/>
      <c r="G7" s="183"/>
      <c r="H7" s="183"/>
      <c r="I7" s="183"/>
      <c r="J7" s="183"/>
      <c r="K7" s="183"/>
      <c r="L7" s="184"/>
      <c r="M7" s="184"/>
      <c r="N7" s="184"/>
      <c r="O7" s="10"/>
    </row>
    <row r="8" spans="1:15" ht="15" customHeight="1" thickTop="1">
      <c r="A8" s="36" t="s">
        <v>9</v>
      </c>
      <c r="B8" s="11"/>
      <c r="C8" s="12"/>
      <c r="D8" s="11"/>
      <c r="E8" s="10"/>
      <c r="F8" s="10"/>
      <c r="G8" s="11" t="s">
        <v>78</v>
      </c>
      <c r="H8" s="11"/>
      <c r="I8" s="14">
        <f>287*18</f>
        <v>5166</v>
      </c>
      <c r="J8" s="10"/>
      <c r="K8" s="10"/>
      <c r="L8" s="10"/>
      <c r="M8" s="10"/>
      <c r="N8" s="10"/>
      <c r="O8" s="10"/>
    </row>
    <row r="9" spans="1:15" ht="12.75">
      <c r="A9" s="11"/>
      <c r="B9" s="11"/>
      <c r="C9" s="12"/>
      <c r="D9" s="11"/>
      <c r="E9" s="10"/>
      <c r="F9" s="10"/>
      <c r="G9" s="10"/>
      <c r="H9" s="10"/>
      <c r="I9" s="28"/>
      <c r="J9" s="10"/>
      <c r="K9" s="10"/>
      <c r="L9" s="10"/>
      <c r="M9" s="10"/>
      <c r="N9" s="10"/>
      <c r="O9" s="10"/>
    </row>
    <row r="10" spans="5:15" ht="12.75">
      <c r="E10" s="47" t="s">
        <v>87</v>
      </c>
      <c r="F10" s="47">
        <v>2</v>
      </c>
      <c r="G10" s="47">
        <v>3</v>
      </c>
      <c r="H10" s="47">
        <v>4</v>
      </c>
      <c r="I10" s="129">
        <v>5</v>
      </c>
      <c r="J10" s="10"/>
      <c r="K10" s="10"/>
      <c r="L10" s="10"/>
      <c r="M10" s="10"/>
      <c r="N10" s="10"/>
      <c r="O10" s="10"/>
    </row>
    <row r="11" spans="1:15" ht="12.75">
      <c r="A11" s="10"/>
      <c r="B11" s="10"/>
      <c r="C11" s="10"/>
      <c r="D11" s="13" t="s">
        <v>10</v>
      </c>
      <c r="E11" s="49">
        <v>0</v>
      </c>
      <c r="F11" s="49">
        <v>0</v>
      </c>
      <c r="G11" s="49">
        <v>0</v>
      </c>
      <c r="H11" s="49">
        <v>0</v>
      </c>
      <c r="I11" s="128">
        <v>0</v>
      </c>
      <c r="J11" s="10"/>
      <c r="K11" s="10"/>
      <c r="L11" s="10"/>
      <c r="M11" s="10"/>
      <c r="N11" s="10"/>
      <c r="O11" s="10"/>
    </row>
    <row r="12" spans="1:15" ht="12.75">
      <c r="A12" s="185" t="s">
        <v>12</v>
      </c>
      <c r="B12" s="186"/>
      <c r="C12" s="186"/>
      <c r="D12" s="13" t="s">
        <v>11</v>
      </c>
      <c r="E12" s="14">
        <v>18000</v>
      </c>
      <c r="F12" s="10"/>
      <c r="H12" s="10"/>
      <c r="I12" s="10"/>
      <c r="J12" s="10"/>
      <c r="K12" s="10"/>
      <c r="L12" s="10"/>
      <c r="M12" s="10"/>
      <c r="N12" s="10"/>
      <c r="O12" s="10"/>
    </row>
    <row r="13" spans="1:15" ht="12.75">
      <c r="A13" s="10"/>
      <c r="B13" s="10"/>
      <c r="C13" s="10"/>
      <c r="D13" s="13" t="s">
        <v>13</v>
      </c>
      <c r="E13" s="42">
        <f>(1.1)*I8</f>
        <v>5683</v>
      </c>
      <c r="F13" s="10"/>
      <c r="G13" s="10"/>
      <c r="H13" s="10"/>
      <c r="I13" s="10"/>
      <c r="J13" s="10"/>
      <c r="K13" s="10"/>
      <c r="L13" s="10"/>
      <c r="M13" s="10"/>
      <c r="N13" s="10"/>
      <c r="O13" s="10"/>
    </row>
    <row r="14" spans="1:15" ht="12.75">
      <c r="A14" s="10"/>
      <c r="B14" s="10"/>
      <c r="C14" s="10"/>
      <c r="D14" s="10"/>
      <c r="E14" s="10"/>
      <c r="F14" s="10"/>
      <c r="G14" s="10"/>
      <c r="H14" s="10"/>
      <c r="I14" s="10"/>
      <c r="J14" s="10"/>
      <c r="K14" s="10"/>
      <c r="L14" s="10"/>
      <c r="M14" s="10"/>
      <c r="N14" s="10"/>
      <c r="O14" s="10"/>
    </row>
    <row r="15" spans="1:15" ht="12.75">
      <c r="A15" s="11" t="s">
        <v>14</v>
      </c>
      <c r="B15" s="11"/>
      <c r="C15" s="15">
        <v>26</v>
      </c>
      <c r="D15" s="11" t="s">
        <v>6</v>
      </c>
      <c r="E15" s="10"/>
      <c r="F15" s="10"/>
      <c r="G15" s="10"/>
      <c r="H15" s="10"/>
      <c r="I15" s="10"/>
      <c r="J15" s="10"/>
      <c r="K15" s="10"/>
      <c r="L15" s="10"/>
      <c r="M15" s="10"/>
      <c r="N15" s="10"/>
      <c r="O15" s="10"/>
    </row>
    <row r="16" spans="1:15" ht="6" customHeight="1" thickBot="1">
      <c r="A16" s="169"/>
      <c r="B16" s="169"/>
      <c r="C16" s="169"/>
      <c r="D16" s="169"/>
      <c r="E16" s="169"/>
      <c r="F16" s="169"/>
      <c r="G16" s="169"/>
      <c r="H16" s="169"/>
      <c r="I16" s="169"/>
      <c r="J16" s="169"/>
      <c r="K16" s="169"/>
      <c r="L16" s="184"/>
      <c r="M16" s="184"/>
      <c r="N16" s="184"/>
      <c r="O16" s="10"/>
    </row>
    <row r="17" spans="1:15" ht="17.25" customHeight="1" thickTop="1">
      <c r="A17" s="16" t="s">
        <v>15</v>
      </c>
      <c r="B17" s="17"/>
      <c r="C17" s="12"/>
      <c r="D17" s="11"/>
      <c r="E17" s="11"/>
      <c r="F17" s="11"/>
      <c r="G17" s="11"/>
      <c r="H17" s="11"/>
      <c r="I17" s="11"/>
      <c r="J17" s="11"/>
      <c r="K17" s="11"/>
      <c r="L17" s="11"/>
      <c r="M17" s="10"/>
      <c r="N17" s="10"/>
      <c r="O17" s="10"/>
    </row>
    <row r="18" spans="1:15" ht="15">
      <c r="A18" s="181" t="s">
        <v>79</v>
      </c>
      <c r="B18" s="162"/>
      <c r="C18" s="162"/>
      <c r="D18" s="162"/>
      <c r="E18" s="162"/>
      <c r="F18" s="162"/>
      <c r="G18" s="162"/>
      <c r="H18" s="162"/>
      <c r="I18" s="162"/>
      <c r="J18" s="162"/>
      <c r="K18" s="162"/>
      <c r="L18" s="162"/>
      <c r="M18" s="162"/>
      <c r="N18" s="162"/>
      <c r="O18" s="10"/>
    </row>
    <row r="19" spans="1:15" ht="15">
      <c r="A19" s="45"/>
      <c r="B19" s="37"/>
      <c r="C19" s="38"/>
      <c r="D19" s="39"/>
      <c r="E19" s="39"/>
      <c r="F19" s="39"/>
      <c r="G19" s="39"/>
      <c r="H19" s="39"/>
      <c r="I19" s="39"/>
      <c r="J19" s="39"/>
      <c r="K19" s="39"/>
      <c r="L19" s="39"/>
      <c r="M19" s="44"/>
      <c r="N19" s="10"/>
      <c r="O19" s="10"/>
    </row>
    <row r="20" spans="1:15" ht="15">
      <c r="A20" s="181" t="s">
        <v>57</v>
      </c>
      <c r="B20" s="162"/>
      <c r="C20" s="162"/>
      <c r="D20" s="162"/>
      <c r="E20" s="162"/>
      <c r="F20" s="162"/>
      <c r="G20" s="162"/>
      <c r="H20" s="162"/>
      <c r="I20" s="162"/>
      <c r="J20" s="162"/>
      <c r="K20" s="162"/>
      <c r="L20" s="162"/>
      <c r="M20" s="162"/>
      <c r="N20" s="162"/>
      <c r="O20" s="10"/>
    </row>
    <row r="21" spans="1:15" s="55" customFormat="1" ht="11.25">
      <c r="A21" s="53"/>
      <c r="B21" s="53"/>
      <c r="C21" s="53"/>
      <c r="D21" s="53"/>
      <c r="E21" s="53"/>
      <c r="F21" s="53"/>
      <c r="G21" s="53"/>
      <c r="H21" s="53"/>
      <c r="I21" s="53"/>
      <c r="J21" s="53"/>
      <c r="K21" s="53"/>
      <c r="L21" s="53"/>
      <c r="M21" s="54"/>
      <c r="N21" s="54"/>
      <c r="O21" s="54"/>
    </row>
    <row r="22" spans="1:15" ht="15">
      <c r="A22" s="181" t="s">
        <v>16</v>
      </c>
      <c r="B22" s="162"/>
      <c r="C22" s="162"/>
      <c r="D22" s="162"/>
      <c r="E22" s="162"/>
      <c r="F22" s="162"/>
      <c r="G22" s="162"/>
      <c r="H22" s="162"/>
      <c r="I22" s="162"/>
      <c r="J22" s="162"/>
      <c r="K22" s="162"/>
      <c r="L22" s="162"/>
      <c r="M22" s="162"/>
      <c r="N22" s="162"/>
      <c r="O22" s="10"/>
    </row>
    <row r="23" spans="1:15" s="55" customFormat="1" ht="11.25">
      <c r="A23" s="53"/>
      <c r="B23" s="53"/>
      <c r="C23" s="53"/>
      <c r="D23" s="53"/>
      <c r="E23" s="53"/>
      <c r="F23" s="53"/>
      <c r="G23" s="53"/>
      <c r="H23" s="53"/>
      <c r="I23" s="53"/>
      <c r="J23" s="53"/>
      <c r="K23" s="53"/>
      <c r="L23" s="53"/>
      <c r="M23" s="54"/>
      <c r="N23" s="54"/>
      <c r="O23" s="54"/>
    </row>
    <row r="24" spans="1:15" ht="15">
      <c r="A24" s="181" t="s">
        <v>120</v>
      </c>
      <c r="B24" s="162"/>
      <c r="C24" s="162"/>
      <c r="D24" s="162"/>
      <c r="E24" s="162"/>
      <c r="F24" s="162"/>
      <c r="G24" s="162"/>
      <c r="H24" s="162"/>
      <c r="I24" s="162"/>
      <c r="J24" s="162"/>
      <c r="K24" s="162"/>
      <c r="L24" s="162"/>
      <c r="M24" s="162"/>
      <c r="N24" s="162"/>
      <c r="O24" s="10"/>
    </row>
    <row r="25" spans="1:15" s="55" customFormat="1" ht="11.25">
      <c r="A25" s="53"/>
      <c r="B25" s="53"/>
      <c r="C25" s="53"/>
      <c r="D25" s="53"/>
      <c r="E25" s="53"/>
      <c r="F25" s="53"/>
      <c r="G25" s="53"/>
      <c r="H25" s="53"/>
      <c r="I25" s="53"/>
      <c r="J25" s="53"/>
      <c r="K25" s="53"/>
      <c r="L25" s="53"/>
      <c r="M25" s="54"/>
      <c r="N25" s="54"/>
      <c r="O25" s="54"/>
    </row>
    <row r="26" spans="1:15" ht="15">
      <c r="A26" s="181" t="s">
        <v>17</v>
      </c>
      <c r="B26" s="162"/>
      <c r="C26" s="162"/>
      <c r="D26" s="162"/>
      <c r="E26" s="162"/>
      <c r="F26" s="162"/>
      <c r="G26" s="162"/>
      <c r="H26" s="162"/>
      <c r="I26" s="162"/>
      <c r="J26" s="162"/>
      <c r="K26" s="162"/>
      <c r="L26" s="162"/>
      <c r="M26" s="162"/>
      <c r="N26" s="162"/>
      <c r="O26" s="10"/>
    </row>
    <row r="27" spans="1:15" s="55" customFormat="1" ht="11.25">
      <c r="A27" s="53"/>
      <c r="B27" s="53"/>
      <c r="C27" s="53"/>
      <c r="D27" s="53"/>
      <c r="E27" s="53"/>
      <c r="F27" s="53"/>
      <c r="G27" s="53"/>
      <c r="H27" s="53"/>
      <c r="I27" s="53"/>
      <c r="J27" s="53"/>
      <c r="K27" s="53"/>
      <c r="L27" s="53"/>
      <c r="M27" s="54"/>
      <c r="N27" s="54"/>
      <c r="O27" s="54"/>
    </row>
    <row r="28" spans="1:15" ht="15">
      <c r="A28" s="181" t="s">
        <v>92</v>
      </c>
      <c r="B28" s="162"/>
      <c r="C28" s="162"/>
      <c r="D28" s="162"/>
      <c r="E28" s="162"/>
      <c r="F28" s="162"/>
      <c r="G28" s="162"/>
      <c r="H28" s="162"/>
      <c r="I28" s="162"/>
      <c r="J28" s="162"/>
      <c r="K28" s="162"/>
      <c r="L28" s="162"/>
      <c r="M28" s="162"/>
      <c r="N28" s="162"/>
      <c r="O28" s="10"/>
    </row>
    <row r="29" spans="1:15" s="55" customFormat="1" ht="11.25">
      <c r="A29" s="53"/>
      <c r="B29" s="53"/>
      <c r="C29" s="53"/>
      <c r="D29" s="53"/>
      <c r="E29" s="53"/>
      <c r="F29" s="53"/>
      <c r="G29" s="53"/>
      <c r="H29" s="53"/>
      <c r="I29" s="53"/>
      <c r="J29" s="53"/>
      <c r="K29" s="53"/>
      <c r="L29" s="53"/>
      <c r="M29" s="54"/>
      <c r="N29" s="54"/>
      <c r="O29" s="54"/>
    </row>
    <row r="30" spans="1:15" ht="15">
      <c r="A30" s="181" t="s">
        <v>112</v>
      </c>
      <c r="B30" s="162"/>
      <c r="C30" s="162"/>
      <c r="D30" s="162"/>
      <c r="E30" s="162"/>
      <c r="F30" s="162"/>
      <c r="G30" s="162"/>
      <c r="H30" s="162"/>
      <c r="I30" s="162"/>
      <c r="J30" s="162"/>
      <c r="K30" s="162"/>
      <c r="L30" s="162"/>
      <c r="M30" s="162"/>
      <c r="N30" s="162"/>
      <c r="O30" s="10"/>
    </row>
    <row r="31" spans="1:15" s="55" customFormat="1" ht="11.25">
      <c r="A31" s="53"/>
      <c r="B31" s="53"/>
      <c r="C31" s="53"/>
      <c r="D31" s="53"/>
      <c r="E31" s="53"/>
      <c r="F31" s="53"/>
      <c r="G31" s="53"/>
      <c r="H31" s="53"/>
      <c r="I31" s="53"/>
      <c r="J31" s="53"/>
      <c r="K31" s="53"/>
      <c r="L31" s="53"/>
      <c r="M31" s="54"/>
      <c r="N31" s="54"/>
      <c r="O31" s="54"/>
    </row>
    <row r="32" spans="1:15" ht="30.75" customHeight="1">
      <c r="A32" s="193" t="s">
        <v>121</v>
      </c>
      <c r="B32" s="172"/>
      <c r="C32" s="172"/>
      <c r="D32" s="172"/>
      <c r="E32" s="172"/>
      <c r="F32" s="172"/>
      <c r="G32" s="172"/>
      <c r="H32" s="172"/>
      <c r="I32" s="172"/>
      <c r="J32" s="172"/>
      <c r="K32" s="172"/>
      <c r="L32" s="172"/>
      <c r="M32" s="172"/>
      <c r="N32" s="172"/>
      <c r="O32" s="10"/>
    </row>
    <row r="33" spans="1:15" s="55" customFormat="1" ht="11.25">
      <c r="A33" s="53"/>
      <c r="B33" s="53"/>
      <c r="C33" s="53"/>
      <c r="D33" s="53"/>
      <c r="E33" s="53"/>
      <c r="F33" s="53"/>
      <c r="G33" s="53"/>
      <c r="H33" s="53"/>
      <c r="I33" s="53"/>
      <c r="J33" s="53"/>
      <c r="K33" s="53"/>
      <c r="L33" s="53"/>
      <c r="M33" s="54"/>
      <c r="N33" s="54"/>
      <c r="O33" s="54"/>
    </row>
    <row r="34" spans="1:15" ht="15">
      <c r="A34" s="181" t="s">
        <v>122</v>
      </c>
      <c r="B34" s="162"/>
      <c r="C34" s="162"/>
      <c r="D34" s="162"/>
      <c r="E34" s="162"/>
      <c r="F34" s="162"/>
      <c r="G34" s="162"/>
      <c r="H34" s="162"/>
      <c r="I34" s="162"/>
      <c r="J34" s="162"/>
      <c r="K34" s="162"/>
      <c r="L34" s="162"/>
      <c r="M34" s="162"/>
      <c r="N34" s="162"/>
      <c r="O34" s="10"/>
    </row>
    <row r="35" spans="1:15" s="55" customFormat="1" ht="11.25">
      <c r="A35" s="53"/>
      <c r="B35" s="53"/>
      <c r="C35" s="53"/>
      <c r="D35" s="53"/>
      <c r="E35" s="53"/>
      <c r="F35" s="53"/>
      <c r="G35" s="53"/>
      <c r="H35" s="53"/>
      <c r="I35" s="53"/>
      <c r="J35" s="53"/>
      <c r="K35" s="53"/>
      <c r="L35" s="53"/>
      <c r="M35" s="54"/>
      <c r="N35" s="54"/>
      <c r="O35" s="54"/>
    </row>
    <row r="36" spans="1:15" ht="12.75">
      <c r="A36" s="191" t="s">
        <v>98</v>
      </c>
      <c r="B36" s="192"/>
      <c r="C36" s="192"/>
      <c r="D36" s="192"/>
      <c r="E36" s="192"/>
      <c r="F36" s="192"/>
      <c r="G36" s="192"/>
      <c r="H36" s="192"/>
      <c r="I36" s="192"/>
      <c r="J36" s="192"/>
      <c r="K36" s="192"/>
      <c r="L36" s="192"/>
      <c r="M36" s="192"/>
      <c r="N36" s="162"/>
      <c r="O36" s="10"/>
    </row>
    <row r="37" spans="1:15" s="55" customFormat="1" ht="11.25">
      <c r="A37" s="56"/>
      <c r="B37" s="57"/>
      <c r="C37" s="57"/>
      <c r="D37" s="57"/>
      <c r="E37" s="57"/>
      <c r="F37" s="57"/>
      <c r="G37" s="57"/>
      <c r="H37" s="57"/>
      <c r="I37" s="57"/>
      <c r="J37" s="57"/>
      <c r="K37" s="57"/>
      <c r="L37" s="57"/>
      <c r="M37" s="57"/>
      <c r="N37" s="54"/>
      <c r="O37" s="54"/>
    </row>
    <row r="38" spans="1:15" ht="24" customHeight="1">
      <c r="A38" s="189" t="s">
        <v>123</v>
      </c>
      <c r="B38" s="190"/>
      <c r="C38" s="190"/>
      <c r="D38" s="190"/>
      <c r="E38" s="190"/>
      <c r="F38" s="190"/>
      <c r="G38" s="190"/>
      <c r="H38" s="190"/>
      <c r="I38" s="190"/>
      <c r="J38" s="190"/>
      <c r="K38" s="190"/>
      <c r="L38" s="190"/>
      <c r="M38" s="190"/>
      <c r="N38" s="190"/>
      <c r="O38" s="10"/>
    </row>
    <row r="39" spans="1:15" ht="12.75">
      <c r="A39" s="19"/>
      <c r="B39" s="19"/>
      <c r="C39" s="19"/>
      <c r="D39" s="19"/>
      <c r="E39" s="19"/>
      <c r="F39" s="19"/>
      <c r="G39" s="19"/>
      <c r="H39" s="19"/>
      <c r="I39" s="19"/>
      <c r="J39" s="19"/>
      <c r="K39" s="19"/>
      <c r="L39" s="19"/>
      <c r="M39" s="20"/>
      <c r="N39" s="20"/>
      <c r="O39" s="20"/>
    </row>
    <row r="40" spans="1:15" ht="12.75">
      <c r="A40" s="19"/>
      <c r="B40" s="19"/>
      <c r="C40" s="19"/>
      <c r="D40" s="19"/>
      <c r="E40" s="19"/>
      <c r="F40" s="19"/>
      <c r="G40" s="19"/>
      <c r="H40" s="19"/>
      <c r="I40" s="19"/>
      <c r="J40" s="19"/>
      <c r="K40" s="19"/>
      <c r="L40" s="19"/>
      <c r="M40" s="20"/>
      <c r="N40" s="20"/>
      <c r="O40" s="20"/>
    </row>
    <row r="41" spans="2:15" ht="15">
      <c r="B41" s="18"/>
      <c r="C41" s="18"/>
      <c r="D41" s="18"/>
      <c r="E41" s="11"/>
      <c r="F41" s="11"/>
      <c r="G41" s="11"/>
      <c r="H41" s="11"/>
      <c r="I41" s="11"/>
      <c r="J41" s="11"/>
      <c r="K41" s="11"/>
      <c r="L41" s="11"/>
      <c r="M41" s="10"/>
      <c r="N41" s="10"/>
      <c r="O41" s="10"/>
    </row>
  </sheetData>
  <sheetProtection password="8B17" sheet="1" objects="1" scenarios="1"/>
  <mergeCells count="15">
    <mergeCell ref="B1:G1"/>
    <mergeCell ref="A22:N22"/>
    <mergeCell ref="A16:N16"/>
    <mergeCell ref="A38:N38"/>
    <mergeCell ref="A24:N24"/>
    <mergeCell ref="A26:N26"/>
    <mergeCell ref="A28:N28"/>
    <mergeCell ref="A30:N30"/>
    <mergeCell ref="A36:N36"/>
    <mergeCell ref="A32:N32"/>
    <mergeCell ref="A34:N34"/>
    <mergeCell ref="A7:N7"/>
    <mergeCell ref="A12:C12"/>
    <mergeCell ref="A18:N18"/>
    <mergeCell ref="A20:N20"/>
  </mergeCells>
  <dataValidations count="1">
    <dataValidation type="whole" allowBlank="1" showInputMessage="1" showErrorMessage="1" prompt="a value between      0 and 10" sqref="J4">
      <formula1>0</formula1>
      <formula2>10</formula2>
    </dataValidation>
  </dataValidations>
  <printOptions gridLines="1"/>
  <pageMargins left="0.5" right="0.5" top="0.75" bottom="0.5" header="0.5" footer="0.5"/>
  <pageSetup orientation="landscape" r:id="rId1"/>
  <headerFooter alignWithMargins="0">
    <oddHeader>&amp;LDIRECTIONS&amp;RFor use by COE faculty &amp; Staff in preparing grant budgets</oddHeader>
    <oddFooter>&amp;LModified by user on &amp;D&amp;CPrepared by Lloyd Richardson on 4/3/06&amp;R&amp;P</oddFooter>
  </headerFooter>
</worksheet>
</file>

<file path=xl/worksheets/sheet3.xml><?xml version="1.0" encoding="utf-8"?>
<worksheet xmlns="http://schemas.openxmlformats.org/spreadsheetml/2006/main" xmlns:r="http://schemas.openxmlformats.org/officeDocument/2006/relationships">
  <dimension ref="A1:Z45"/>
  <sheetViews>
    <sheetView zoomScale="90" zoomScaleNormal="90" workbookViewId="0" topLeftCell="A1">
      <selection activeCell="A9" sqref="A9"/>
    </sheetView>
  </sheetViews>
  <sheetFormatPr defaultColWidth="9.140625" defaultRowHeight="12.75"/>
  <cols>
    <col min="1" max="1" width="21.140625" style="0" customWidth="1"/>
    <col min="2" max="2" width="15.57421875" style="0" customWidth="1"/>
    <col min="3" max="3" width="10.7109375" style="0" customWidth="1"/>
    <col min="4" max="4" width="1.8515625" style="0" customWidth="1"/>
    <col min="10" max="10" width="2.421875" style="0" customWidth="1"/>
    <col min="16" max="16" width="2.57421875" style="0" customWidth="1"/>
  </cols>
  <sheetData>
    <row r="1" spans="1:2" ht="15.75">
      <c r="A1" s="99" t="s">
        <v>104</v>
      </c>
      <c r="B1" s="100"/>
    </row>
    <row r="2" spans="1:2" s="55" customFormat="1" ht="11.25">
      <c r="A2" s="105"/>
      <c r="B2" s="106"/>
    </row>
    <row r="3" spans="1:15" ht="15.75">
      <c r="A3" s="102" t="s">
        <v>36</v>
      </c>
      <c r="B3" s="196" t="s">
        <v>111</v>
      </c>
      <c r="C3" s="197"/>
      <c r="D3" s="197"/>
      <c r="E3" s="197"/>
      <c r="F3" s="197"/>
      <c r="G3" s="197"/>
      <c r="H3" s="197"/>
      <c r="I3" s="197"/>
      <c r="J3" s="197"/>
      <c r="K3" s="197"/>
      <c r="L3" s="197"/>
      <c r="M3" s="197"/>
      <c r="N3" s="162"/>
      <c r="O3" s="79"/>
    </row>
    <row r="4" spans="6:11" s="107" customFormat="1" ht="11.25">
      <c r="F4" s="108"/>
      <c r="G4" s="108"/>
      <c r="H4" s="108"/>
      <c r="I4" s="108"/>
      <c r="J4" s="108"/>
      <c r="K4" s="108"/>
    </row>
    <row r="5" spans="5:15" ht="12.75">
      <c r="E5" s="40"/>
      <c r="F5" s="195" t="s">
        <v>107</v>
      </c>
      <c r="G5" s="195"/>
      <c r="H5" s="195"/>
      <c r="I5" s="195"/>
      <c r="J5" s="40"/>
      <c r="K5" s="47" t="s">
        <v>103</v>
      </c>
      <c r="L5" s="67" t="s">
        <v>99</v>
      </c>
      <c r="M5" s="67" t="s">
        <v>100</v>
      </c>
      <c r="N5" s="67" t="s">
        <v>101</v>
      </c>
      <c r="O5" s="123" t="s">
        <v>102</v>
      </c>
    </row>
    <row r="6" spans="1:21" ht="12.75">
      <c r="A6" s="83" t="s">
        <v>28</v>
      </c>
      <c r="B6" s="40"/>
      <c r="C6" s="194" t="s">
        <v>96</v>
      </c>
      <c r="D6" s="23"/>
      <c r="J6" s="40"/>
      <c r="K6" s="23" t="s">
        <v>25</v>
      </c>
      <c r="L6" s="23" t="s">
        <v>25</v>
      </c>
      <c r="M6" s="23" t="s">
        <v>25</v>
      </c>
      <c r="N6" s="23" t="s">
        <v>25</v>
      </c>
      <c r="O6" s="124" t="s">
        <v>25</v>
      </c>
      <c r="Q6" s="81"/>
      <c r="R6" s="81"/>
      <c r="S6" s="81"/>
      <c r="T6" s="81"/>
      <c r="U6" s="81"/>
    </row>
    <row r="7" spans="1:26" ht="13.5" customHeight="1">
      <c r="A7" s="116"/>
      <c r="B7" s="116"/>
      <c r="C7" s="194"/>
      <c r="D7" s="23"/>
      <c r="E7" s="47" t="s">
        <v>103</v>
      </c>
      <c r="F7" s="67" t="s">
        <v>99</v>
      </c>
      <c r="G7" s="67" t="s">
        <v>100</v>
      </c>
      <c r="H7" s="67" t="s">
        <v>101</v>
      </c>
      <c r="I7" s="123" t="s">
        <v>102</v>
      </c>
      <c r="J7" s="40"/>
      <c r="K7" s="23" t="s">
        <v>27</v>
      </c>
      <c r="L7" s="23" t="s">
        <v>27</v>
      </c>
      <c r="M7" s="23" t="s">
        <v>27</v>
      </c>
      <c r="N7" s="23" t="s">
        <v>27</v>
      </c>
      <c r="O7" s="124" t="s">
        <v>27</v>
      </c>
      <c r="Q7" s="82" t="s">
        <v>108</v>
      </c>
      <c r="R7" s="81"/>
      <c r="S7" s="81"/>
      <c r="T7" s="81"/>
      <c r="U7" s="81"/>
      <c r="V7" s="79"/>
      <c r="W7" s="79"/>
      <c r="X7" s="79"/>
      <c r="Y7" s="79"/>
      <c r="Z7" s="79"/>
    </row>
    <row r="8" spans="1:26" ht="12.75">
      <c r="A8" s="103" t="s">
        <v>105</v>
      </c>
      <c r="B8" s="104" t="s">
        <v>106</v>
      </c>
      <c r="C8" s="194"/>
      <c r="D8" s="23"/>
      <c r="E8" s="68" t="s">
        <v>6</v>
      </c>
      <c r="F8" s="68" t="s">
        <v>6</v>
      </c>
      <c r="G8" s="68" t="s">
        <v>6</v>
      </c>
      <c r="H8" s="68" t="s">
        <v>6</v>
      </c>
      <c r="I8" s="126" t="s">
        <v>6</v>
      </c>
      <c r="J8" s="40"/>
      <c r="K8" s="23" t="s">
        <v>29</v>
      </c>
      <c r="L8" s="23" t="s">
        <v>29</v>
      </c>
      <c r="M8" s="23" t="s">
        <v>29</v>
      </c>
      <c r="N8" s="23" t="s">
        <v>29</v>
      </c>
      <c r="O8" s="124" t="s">
        <v>29</v>
      </c>
      <c r="Q8" s="81">
        <v>1</v>
      </c>
      <c r="R8" s="81">
        <v>2</v>
      </c>
      <c r="S8" s="81">
        <v>3</v>
      </c>
      <c r="T8" s="81">
        <v>4</v>
      </c>
      <c r="U8" s="81">
        <v>5</v>
      </c>
      <c r="V8" s="79"/>
      <c r="W8" s="79"/>
      <c r="X8" s="79"/>
      <c r="Y8" s="79"/>
      <c r="Z8" s="79"/>
    </row>
    <row r="9" spans="1:26" ht="12.75">
      <c r="A9" s="60" t="s">
        <v>109</v>
      </c>
      <c r="B9" s="69">
        <v>0</v>
      </c>
      <c r="C9" s="52">
        <v>9</v>
      </c>
      <c r="D9" s="63"/>
      <c r="E9" s="70">
        <v>0</v>
      </c>
      <c r="F9" s="70">
        <v>0</v>
      </c>
      <c r="G9" s="70">
        <v>0</v>
      </c>
      <c r="H9" s="70">
        <v>0</v>
      </c>
      <c r="I9" s="127">
        <v>0</v>
      </c>
      <c r="J9" s="40"/>
      <c r="K9" s="9">
        <v>0</v>
      </c>
      <c r="L9" s="9">
        <v>0</v>
      </c>
      <c r="M9" s="9">
        <v>0</v>
      </c>
      <c r="N9" s="9">
        <v>0</v>
      </c>
      <c r="O9" s="125">
        <v>0</v>
      </c>
      <c r="Q9" s="80">
        <f>IF($C9=9,(IF(K9&gt;0,K9/9,0)),0)</f>
        <v>0</v>
      </c>
      <c r="R9" s="80">
        <f aca="true" t="shared" si="0" ref="R9:U18">IF($C9=9,(IF(L9&gt;0,L9/9,0)),0)</f>
        <v>0</v>
      </c>
      <c r="S9" s="80">
        <f t="shared" si="0"/>
        <v>0</v>
      </c>
      <c r="T9" s="80">
        <f t="shared" si="0"/>
        <v>0</v>
      </c>
      <c r="U9" s="80">
        <f t="shared" si="0"/>
        <v>0</v>
      </c>
      <c r="V9" s="72"/>
      <c r="W9" s="72"/>
      <c r="X9" s="72"/>
      <c r="Y9" s="72"/>
      <c r="Z9" s="72"/>
    </row>
    <row r="10" spans="1:26" ht="12.75">
      <c r="A10" s="60" t="s">
        <v>109</v>
      </c>
      <c r="B10" s="69">
        <v>0</v>
      </c>
      <c r="C10" s="52">
        <v>9</v>
      </c>
      <c r="D10" s="63"/>
      <c r="E10" s="70">
        <v>0</v>
      </c>
      <c r="F10" s="70">
        <v>0</v>
      </c>
      <c r="G10" s="70">
        <v>0</v>
      </c>
      <c r="H10" s="70">
        <v>0</v>
      </c>
      <c r="I10" s="127">
        <v>0</v>
      </c>
      <c r="J10" s="40"/>
      <c r="K10" s="9">
        <v>0</v>
      </c>
      <c r="L10" s="9">
        <v>0</v>
      </c>
      <c r="M10" s="9">
        <v>0</v>
      </c>
      <c r="N10" s="9">
        <v>0</v>
      </c>
      <c r="O10" s="125">
        <v>0</v>
      </c>
      <c r="Q10" s="80">
        <f>IF($C10=9,(IF(K10&gt;0,K10/9,0)),0)</f>
        <v>0</v>
      </c>
      <c r="R10" s="80">
        <f t="shared" si="0"/>
        <v>0</v>
      </c>
      <c r="S10" s="80">
        <f t="shared" si="0"/>
        <v>0</v>
      </c>
      <c r="T10" s="80">
        <f t="shared" si="0"/>
        <v>0</v>
      </c>
      <c r="U10" s="80">
        <f t="shared" si="0"/>
        <v>0</v>
      </c>
      <c r="V10" s="72"/>
      <c r="W10" s="72"/>
      <c r="X10" s="72"/>
      <c r="Y10" s="72"/>
      <c r="Z10" s="72"/>
    </row>
    <row r="11" spans="1:26" ht="12.75">
      <c r="A11" s="60" t="s">
        <v>109</v>
      </c>
      <c r="B11" s="69">
        <v>0</v>
      </c>
      <c r="C11" s="52">
        <v>9</v>
      </c>
      <c r="D11" s="63"/>
      <c r="E11" s="70">
        <v>0</v>
      </c>
      <c r="F11" s="70">
        <v>0</v>
      </c>
      <c r="G11" s="70">
        <v>0</v>
      </c>
      <c r="H11" s="70">
        <v>0</v>
      </c>
      <c r="I11" s="127">
        <v>0</v>
      </c>
      <c r="J11" s="40"/>
      <c r="K11" s="9">
        <v>0</v>
      </c>
      <c r="L11" s="9">
        <v>0</v>
      </c>
      <c r="M11" s="9">
        <v>0</v>
      </c>
      <c r="N11" s="9">
        <v>0</v>
      </c>
      <c r="O11" s="125">
        <v>0</v>
      </c>
      <c r="Q11" s="80">
        <f aca="true" t="shared" si="1" ref="Q11:Q18">IF($C11=9,(IF(K11&gt;0,K11/9,0)),0)</f>
        <v>0</v>
      </c>
      <c r="R11" s="80">
        <f t="shared" si="0"/>
        <v>0</v>
      </c>
      <c r="S11" s="80">
        <f t="shared" si="0"/>
        <v>0</v>
      </c>
      <c r="T11" s="80">
        <f t="shared" si="0"/>
        <v>0</v>
      </c>
      <c r="U11" s="80">
        <f t="shared" si="0"/>
        <v>0</v>
      </c>
      <c r="V11" s="72"/>
      <c r="W11" s="72"/>
      <c r="X11" s="72"/>
      <c r="Y11" s="72"/>
      <c r="Z11" s="72"/>
    </row>
    <row r="12" spans="1:26" ht="12.75">
      <c r="A12" s="60" t="s">
        <v>109</v>
      </c>
      <c r="B12" s="69">
        <v>0</v>
      </c>
      <c r="C12" s="52">
        <v>9</v>
      </c>
      <c r="D12" s="63"/>
      <c r="E12" s="70">
        <v>0</v>
      </c>
      <c r="F12" s="70">
        <v>0</v>
      </c>
      <c r="G12" s="70">
        <v>0</v>
      </c>
      <c r="H12" s="70">
        <v>0</v>
      </c>
      <c r="I12" s="127">
        <v>0</v>
      </c>
      <c r="J12" s="40"/>
      <c r="K12" s="9">
        <v>0</v>
      </c>
      <c r="L12" s="9">
        <v>0</v>
      </c>
      <c r="M12" s="9">
        <v>0</v>
      </c>
      <c r="N12" s="9">
        <v>0</v>
      </c>
      <c r="O12" s="125">
        <v>0</v>
      </c>
      <c r="Q12" s="80">
        <f t="shared" si="1"/>
        <v>0</v>
      </c>
      <c r="R12" s="80">
        <f t="shared" si="0"/>
        <v>0</v>
      </c>
      <c r="S12" s="80">
        <f t="shared" si="0"/>
        <v>0</v>
      </c>
      <c r="T12" s="80">
        <f t="shared" si="0"/>
        <v>0</v>
      </c>
      <c r="U12" s="80">
        <f t="shared" si="0"/>
        <v>0</v>
      </c>
      <c r="V12" s="72"/>
      <c r="W12" s="72"/>
      <c r="X12" s="72"/>
      <c r="Y12" s="72"/>
      <c r="Z12" s="72"/>
    </row>
    <row r="13" spans="1:26" ht="12.75">
      <c r="A13" s="60" t="s">
        <v>109</v>
      </c>
      <c r="B13" s="69">
        <v>0</v>
      </c>
      <c r="C13" s="52">
        <v>9</v>
      </c>
      <c r="D13" s="63"/>
      <c r="E13" s="70">
        <v>0</v>
      </c>
      <c r="F13" s="70">
        <v>0</v>
      </c>
      <c r="G13" s="70">
        <v>0</v>
      </c>
      <c r="H13" s="70">
        <v>0</v>
      </c>
      <c r="I13" s="127">
        <v>0</v>
      </c>
      <c r="J13" s="40"/>
      <c r="K13" s="9">
        <v>0</v>
      </c>
      <c r="L13" s="9">
        <v>0</v>
      </c>
      <c r="M13" s="9">
        <v>0</v>
      </c>
      <c r="N13" s="9">
        <v>0</v>
      </c>
      <c r="O13" s="125">
        <v>0</v>
      </c>
      <c r="Q13" s="80">
        <f t="shared" si="1"/>
        <v>0</v>
      </c>
      <c r="R13" s="80">
        <f t="shared" si="0"/>
        <v>0</v>
      </c>
      <c r="S13" s="80">
        <f t="shared" si="0"/>
        <v>0</v>
      </c>
      <c r="T13" s="80">
        <f t="shared" si="0"/>
        <v>0</v>
      </c>
      <c r="U13" s="80">
        <f t="shared" si="0"/>
        <v>0</v>
      </c>
      <c r="V13" s="72"/>
      <c r="W13" s="72"/>
      <c r="X13" s="72"/>
      <c r="Y13" s="72"/>
      <c r="Z13" s="72"/>
    </row>
    <row r="14" spans="1:26" ht="12.75">
      <c r="A14" s="60" t="s">
        <v>109</v>
      </c>
      <c r="B14" s="69">
        <v>0</v>
      </c>
      <c r="C14" s="52">
        <v>9</v>
      </c>
      <c r="D14" s="63"/>
      <c r="E14" s="70">
        <v>0</v>
      </c>
      <c r="F14" s="70">
        <v>0</v>
      </c>
      <c r="G14" s="70">
        <v>0</v>
      </c>
      <c r="H14" s="70">
        <v>0</v>
      </c>
      <c r="I14" s="127">
        <v>0</v>
      </c>
      <c r="J14" s="40"/>
      <c r="K14" s="9">
        <v>0</v>
      </c>
      <c r="L14" s="9">
        <v>0</v>
      </c>
      <c r="M14" s="9">
        <v>0</v>
      </c>
      <c r="N14" s="9">
        <v>0</v>
      </c>
      <c r="O14" s="125">
        <v>0</v>
      </c>
      <c r="Q14" s="80">
        <f t="shared" si="1"/>
        <v>0</v>
      </c>
      <c r="R14" s="80">
        <f t="shared" si="0"/>
        <v>0</v>
      </c>
      <c r="S14" s="80">
        <f t="shared" si="0"/>
        <v>0</v>
      </c>
      <c r="T14" s="80">
        <f t="shared" si="0"/>
        <v>0</v>
      </c>
      <c r="U14" s="80">
        <f t="shared" si="0"/>
        <v>0</v>
      </c>
      <c r="V14" s="72"/>
      <c r="W14" s="72"/>
      <c r="X14" s="72"/>
      <c r="Y14" s="72"/>
      <c r="Z14" s="72"/>
    </row>
    <row r="15" spans="1:26" ht="12.75">
      <c r="A15" s="60" t="s">
        <v>109</v>
      </c>
      <c r="B15" s="69">
        <v>0</v>
      </c>
      <c r="C15" s="52">
        <v>9</v>
      </c>
      <c r="D15" s="63"/>
      <c r="E15" s="70">
        <v>0</v>
      </c>
      <c r="F15" s="70">
        <v>0</v>
      </c>
      <c r="G15" s="70">
        <v>0</v>
      </c>
      <c r="H15" s="70">
        <v>0</v>
      </c>
      <c r="I15" s="127">
        <v>0</v>
      </c>
      <c r="J15" s="40"/>
      <c r="K15" s="9">
        <v>0</v>
      </c>
      <c r="L15" s="9">
        <v>0</v>
      </c>
      <c r="M15" s="9">
        <v>0</v>
      </c>
      <c r="N15" s="9">
        <v>0</v>
      </c>
      <c r="O15" s="125">
        <v>0</v>
      </c>
      <c r="Q15" s="80">
        <f t="shared" si="1"/>
        <v>0</v>
      </c>
      <c r="R15" s="80">
        <f t="shared" si="0"/>
        <v>0</v>
      </c>
      <c r="S15" s="80">
        <f t="shared" si="0"/>
        <v>0</v>
      </c>
      <c r="T15" s="80">
        <f t="shared" si="0"/>
        <v>0</v>
      </c>
      <c r="U15" s="80">
        <f t="shared" si="0"/>
        <v>0</v>
      </c>
      <c r="V15" s="72"/>
      <c r="W15" s="72"/>
      <c r="X15" s="72"/>
      <c r="Y15" s="72"/>
      <c r="Z15" s="72"/>
    </row>
    <row r="16" spans="1:26" ht="12.75">
      <c r="A16" s="60" t="s">
        <v>109</v>
      </c>
      <c r="B16" s="69">
        <v>0</v>
      </c>
      <c r="C16" s="52">
        <v>9</v>
      </c>
      <c r="D16" s="63"/>
      <c r="E16" s="70">
        <v>0</v>
      </c>
      <c r="F16" s="70">
        <v>0</v>
      </c>
      <c r="G16" s="70">
        <v>0</v>
      </c>
      <c r="H16" s="70">
        <v>0</v>
      </c>
      <c r="I16" s="127">
        <v>0</v>
      </c>
      <c r="J16" s="40"/>
      <c r="K16" s="9">
        <v>0</v>
      </c>
      <c r="L16" s="9">
        <v>0</v>
      </c>
      <c r="M16" s="9">
        <v>0</v>
      </c>
      <c r="N16" s="9">
        <v>0</v>
      </c>
      <c r="O16" s="125">
        <v>0</v>
      </c>
      <c r="Q16" s="80">
        <f t="shared" si="1"/>
        <v>0</v>
      </c>
      <c r="R16" s="80">
        <f t="shared" si="0"/>
        <v>0</v>
      </c>
      <c r="S16" s="80">
        <f t="shared" si="0"/>
        <v>0</v>
      </c>
      <c r="T16" s="80">
        <f t="shared" si="0"/>
        <v>0</v>
      </c>
      <c r="U16" s="80">
        <f t="shared" si="0"/>
        <v>0</v>
      </c>
      <c r="V16" s="72"/>
      <c r="W16" s="72"/>
      <c r="X16" s="72"/>
      <c r="Y16" s="72"/>
      <c r="Z16" s="72"/>
    </row>
    <row r="17" spans="1:26" ht="12.75">
      <c r="A17" s="60" t="s">
        <v>109</v>
      </c>
      <c r="B17" s="69">
        <v>0</v>
      </c>
      <c r="C17" s="52">
        <v>9</v>
      </c>
      <c r="D17" s="63"/>
      <c r="E17" s="70">
        <v>0</v>
      </c>
      <c r="F17" s="70">
        <v>0</v>
      </c>
      <c r="G17" s="70">
        <v>0</v>
      </c>
      <c r="H17" s="70">
        <v>0</v>
      </c>
      <c r="I17" s="127">
        <v>0</v>
      </c>
      <c r="J17" s="40"/>
      <c r="K17" s="9">
        <v>0</v>
      </c>
      <c r="L17" s="9">
        <v>0</v>
      </c>
      <c r="M17" s="9">
        <v>0</v>
      </c>
      <c r="N17" s="9">
        <v>0</v>
      </c>
      <c r="O17" s="125">
        <v>0</v>
      </c>
      <c r="Q17" s="80">
        <f t="shared" si="1"/>
        <v>0</v>
      </c>
      <c r="R17" s="80">
        <f t="shared" si="0"/>
        <v>0</v>
      </c>
      <c r="S17" s="80">
        <f t="shared" si="0"/>
        <v>0</v>
      </c>
      <c r="T17" s="80">
        <f t="shared" si="0"/>
        <v>0</v>
      </c>
      <c r="U17" s="80">
        <f t="shared" si="0"/>
        <v>0</v>
      </c>
      <c r="V17" s="72"/>
      <c r="W17" s="72"/>
      <c r="X17" s="72"/>
      <c r="Y17" s="72"/>
      <c r="Z17" s="72"/>
    </row>
    <row r="18" spans="1:26" ht="12.75">
      <c r="A18" s="60" t="s">
        <v>109</v>
      </c>
      <c r="B18" s="69">
        <v>0</v>
      </c>
      <c r="C18" s="52">
        <v>9</v>
      </c>
      <c r="D18" s="63"/>
      <c r="E18" s="70">
        <v>0</v>
      </c>
      <c r="F18" s="70">
        <v>0</v>
      </c>
      <c r="G18" s="70">
        <v>0</v>
      </c>
      <c r="H18" s="70">
        <v>0</v>
      </c>
      <c r="I18" s="127">
        <v>0</v>
      </c>
      <c r="J18" s="40"/>
      <c r="K18" s="9">
        <v>0</v>
      </c>
      <c r="L18" s="9">
        <v>0</v>
      </c>
      <c r="M18" s="9">
        <v>0</v>
      </c>
      <c r="N18" s="9">
        <v>0</v>
      </c>
      <c r="O18" s="125">
        <v>0</v>
      </c>
      <c r="Q18" s="80">
        <f t="shared" si="1"/>
        <v>0</v>
      </c>
      <c r="R18" s="80">
        <f t="shared" si="0"/>
        <v>0</v>
      </c>
      <c r="S18" s="80">
        <f t="shared" si="0"/>
        <v>0</v>
      </c>
      <c r="T18" s="80">
        <f t="shared" si="0"/>
        <v>0</v>
      </c>
      <c r="U18" s="80">
        <f t="shared" si="0"/>
        <v>0</v>
      </c>
      <c r="V18" s="72"/>
      <c r="W18" s="72"/>
      <c r="X18" s="72"/>
      <c r="Y18" s="72"/>
      <c r="Z18" s="72"/>
    </row>
    <row r="19" spans="1:11" ht="12.75">
      <c r="A19" s="60"/>
      <c r="B19" s="40"/>
      <c r="C19" s="40"/>
      <c r="D19" s="40"/>
      <c r="E19" s="40"/>
      <c r="F19" s="40"/>
      <c r="G19" s="40"/>
      <c r="H19" s="40"/>
      <c r="I19" s="40"/>
      <c r="J19" s="40"/>
      <c r="K19" s="40"/>
    </row>
    <row r="20" spans="1:15" ht="12.75">
      <c r="A20" s="60"/>
      <c r="B20" s="101"/>
      <c r="C20" s="101"/>
      <c r="D20" s="101"/>
      <c r="E20" s="101"/>
      <c r="F20" s="101"/>
      <c r="G20" s="101"/>
      <c r="H20" s="101"/>
      <c r="I20" s="101"/>
      <c r="J20" s="71"/>
      <c r="K20" s="71"/>
      <c r="L20" s="79"/>
      <c r="M20" s="79"/>
      <c r="N20" s="79"/>
      <c r="O20" s="79"/>
    </row>
    <row r="21" spans="1:10" ht="12.75">
      <c r="A21" s="83" t="s">
        <v>32</v>
      </c>
      <c r="B21" s="40"/>
      <c r="C21" s="40"/>
      <c r="D21" s="40"/>
      <c r="E21" s="40"/>
      <c r="F21" s="195" t="s">
        <v>107</v>
      </c>
      <c r="G21" s="195"/>
      <c r="H21" s="195"/>
      <c r="I21" s="195"/>
      <c r="J21" s="40"/>
    </row>
    <row r="22" spans="3:10" ht="17.25" customHeight="1">
      <c r="C22" s="40"/>
      <c r="D22" s="40"/>
      <c r="J22" s="40"/>
    </row>
    <row r="23" spans="1:10" ht="12.75">
      <c r="A23" s="113"/>
      <c r="B23" s="114"/>
      <c r="C23" s="40"/>
      <c r="D23" s="40"/>
      <c r="E23" s="47" t="s">
        <v>103</v>
      </c>
      <c r="F23" s="67" t="s">
        <v>99</v>
      </c>
      <c r="G23" s="67" t="s">
        <v>100</v>
      </c>
      <c r="H23" s="67" t="s">
        <v>101</v>
      </c>
      <c r="I23" s="123" t="s">
        <v>102</v>
      </c>
      <c r="J23" s="40"/>
    </row>
    <row r="24" spans="1:10" ht="12.75">
      <c r="A24" s="103" t="s">
        <v>105</v>
      </c>
      <c r="B24" s="104" t="s">
        <v>106</v>
      </c>
      <c r="C24" s="40"/>
      <c r="D24" s="40"/>
      <c r="E24" s="68" t="s">
        <v>6</v>
      </c>
      <c r="F24" s="68" t="s">
        <v>6</v>
      </c>
      <c r="G24" s="68" t="s">
        <v>6</v>
      </c>
      <c r="H24" s="68" t="s">
        <v>6</v>
      </c>
      <c r="I24" s="126" t="s">
        <v>6</v>
      </c>
      <c r="J24" s="40"/>
    </row>
    <row r="25" spans="1:10" ht="12.75">
      <c r="A25" s="60" t="s">
        <v>109</v>
      </c>
      <c r="B25" s="69">
        <v>0</v>
      </c>
      <c r="C25" s="40"/>
      <c r="D25" s="40"/>
      <c r="E25" s="70">
        <v>0</v>
      </c>
      <c r="F25" s="70">
        <v>0</v>
      </c>
      <c r="G25" s="70">
        <v>0</v>
      </c>
      <c r="H25" s="70">
        <v>0</v>
      </c>
      <c r="I25" s="127">
        <v>0</v>
      </c>
      <c r="J25" s="40"/>
    </row>
    <row r="26" spans="1:10" ht="12.75">
      <c r="A26" s="60" t="s">
        <v>109</v>
      </c>
      <c r="B26" s="69">
        <v>0</v>
      </c>
      <c r="C26" s="40"/>
      <c r="D26" s="40"/>
      <c r="E26" s="70">
        <v>0</v>
      </c>
      <c r="F26" s="70">
        <v>0</v>
      </c>
      <c r="G26" s="70">
        <v>0</v>
      </c>
      <c r="H26" s="70">
        <v>0</v>
      </c>
      <c r="I26" s="127">
        <v>0</v>
      </c>
      <c r="J26" s="40"/>
    </row>
    <row r="27" spans="1:10" ht="12.75">
      <c r="A27" s="60" t="s">
        <v>109</v>
      </c>
      <c r="B27" s="69">
        <v>0</v>
      </c>
      <c r="C27" s="40"/>
      <c r="D27" s="40"/>
      <c r="E27" s="70">
        <v>0</v>
      </c>
      <c r="F27" s="70">
        <v>0</v>
      </c>
      <c r="G27" s="70">
        <v>0</v>
      </c>
      <c r="H27" s="70">
        <v>0</v>
      </c>
      <c r="I27" s="127">
        <v>0</v>
      </c>
      <c r="J27" s="40"/>
    </row>
    <row r="28" spans="1:10" ht="12.75">
      <c r="A28" s="60" t="s">
        <v>109</v>
      </c>
      <c r="B28" s="69">
        <v>0</v>
      </c>
      <c r="C28" s="40"/>
      <c r="D28" s="40"/>
      <c r="E28" s="70">
        <v>0</v>
      </c>
      <c r="F28" s="70">
        <v>0</v>
      </c>
      <c r="G28" s="70">
        <v>0</v>
      </c>
      <c r="H28" s="70">
        <v>0</v>
      </c>
      <c r="I28" s="127">
        <v>0</v>
      </c>
      <c r="J28" s="40"/>
    </row>
    <row r="29" spans="1:10" ht="12.75">
      <c r="A29" s="60" t="s">
        <v>109</v>
      </c>
      <c r="B29" s="69">
        <v>0</v>
      </c>
      <c r="C29" s="40"/>
      <c r="D29" s="40"/>
      <c r="E29" s="70">
        <v>0</v>
      </c>
      <c r="F29" s="70">
        <v>0</v>
      </c>
      <c r="G29" s="70">
        <v>0</v>
      </c>
      <c r="H29" s="70">
        <v>0</v>
      </c>
      <c r="I29" s="127">
        <v>0</v>
      </c>
      <c r="J29" s="40"/>
    </row>
    <row r="30" spans="1:10" ht="12.75">
      <c r="A30" s="60" t="s">
        <v>109</v>
      </c>
      <c r="B30" s="69">
        <v>0</v>
      </c>
      <c r="C30" s="40"/>
      <c r="D30" s="40"/>
      <c r="E30" s="70">
        <v>0</v>
      </c>
      <c r="F30" s="70">
        <v>0</v>
      </c>
      <c r="G30" s="70">
        <v>0</v>
      </c>
      <c r="H30" s="70">
        <v>0</v>
      </c>
      <c r="I30" s="127">
        <v>0</v>
      </c>
      <c r="J30" s="40"/>
    </row>
    <row r="31" spans="1:10" ht="12.75">
      <c r="A31" s="60" t="s">
        <v>109</v>
      </c>
      <c r="B31" s="69">
        <v>0</v>
      </c>
      <c r="C31" s="40"/>
      <c r="D31" s="40"/>
      <c r="E31" s="70">
        <v>0</v>
      </c>
      <c r="F31" s="70">
        <v>0</v>
      </c>
      <c r="G31" s="70">
        <v>0</v>
      </c>
      <c r="H31" s="70">
        <v>0</v>
      </c>
      <c r="I31" s="127">
        <v>0</v>
      </c>
      <c r="J31" s="40"/>
    </row>
    <row r="32" spans="1:10" ht="12.75">
      <c r="A32" s="60" t="s">
        <v>109</v>
      </c>
      <c r="B32" s="69">
        <v>0</v>
      </c>
      <c r="C32" s="40"/>
      <c r="D32" s="40"/>
      <c r="E32" s="70">
        <v>0</v>
      </c>
      <c r="F32" s="70">
        <v>0</v>
      </c>
      <c r="G32" s="70">
        <v>0</v>
      </c>
      <c r="H32" s="70">
        <v>0</v>
      </c>
      <c r="I32" s="127">
        <v>0</v>
      </c>
      <c r="J32" s="40"/>
    </row>
    <row r="33" spans="1:10" ht="12.75">
      <c r="A33" s="60" t="s">
        <v>109</v>
      </c>
      <c r="B33" s="69">
        <v>0</v>
      </c>
      <c r="C33" s="40"/>
      <c r="D33" s="40"/>
      <c r="E33" s="70">
        <v>0</v>
      </c>
      <c r="F33" s="70">
        <v>0</v>
      </c>
      <c r="G33" s="70">
        <v>0</v>
      </c>
      <c r="H33" s="70">
        <v>0</v>
      </c>
      <c r="I33" s="127">
        <v>0</v>
      </c>
      <c r="J33" s="40"/>
    </row>
    <row r="34" spans="1:10" ht="12.75">
      <c r="A34" s="40" t="s">
        <v>109</v>
      </c>
      <c r="B34" s="69">
        <v>0</v>
      </c>
      <c r="C34" s="40"/>
      <c r="D34" s="40"/>
      <c r="E34" s="70">
        <v>0</v>
      </c>
      <c r="F34" s="70">
        <v>0</v>
      </c>
      <c r="G34" s="70">
        <v>0</v>
      </c>
      <c r="H34" s="70">
        <v>0</v>
      </c>
      <c r="I34" s="127">
        <v>0</v>
      </c>
      <c r="J34" s="40"/>
    </row>
    <row r="35" spans="1:11" ht="12.75">
      <c r="A35" s="40"/>
      <c r="B35" s="40"/>
      <c r="C35" s="40"/>
      <c r="D35" s="40"/>
      <c r="E35" s="40"/>
      <c r="F35" s="40"/>
      <c r="G35" s="40"/>
      <c r="H35" s="40"/>
      <c r="I35" s="40"/>
      <c r="J35" s="40"/>
      <c r="K35" s="40"/>
    </row>
    <row r="36" spans="1:11" ht="12.75">
      <c r="A36" s="40"/>
      <c r="B36" s="40"/>
      <c r="C36" s="40"/>
      <c r="D36" s="40"/>
      <c r="E36" s="40"/>
      <c r="F36" s="40"/>
      <c r="G36" s="40"/>
      <c r="H36" s="40"/>
      <c r="I36" s="40"/>
      <c r="J36" s="40"/>
      <c r="K36" s="40"/>
    </row>
    <row r="37" spans="1:11" ht="12.75">
      <c r="A37" s="40"/>
      <c r="B37" s="40"/>
      <c r="C37" s="40"/>
      <c r="D37" s="40"/>
      <c r="E37" s="40"/>
      <c r="F37" s="40"/>
      <c r="G37" s="40"/>
      <c r="H37" s="40"/>
      <c r="I37" s="40"/>
      <c r="J37" s="40"/>
      <c r="K37" s="40"/>
    </row>
    <row r="38" spans="1:11" ht="12.75">
      <c r="A38" s="40"/>
      <c r="B38" s="40"/>
      <c r="C38" s="40"/>
      <c r="D38" s="40"/>
      <c r="E38" s="40"/>
      <c r="F38" s="40"/>
      <c r="G38" s="40"/>
      <c r="H38" s="40"/>
      <c r="I38" s="40"/>
      <c r="J38" s="40"/>
      <c r="K38" s="40"/>
    </row>
    <row r="39" spans="1:11" ht="12.75">
      <c r="A39" s="40"/>
      <c r="B39" s="40"/>
      <c r="C39" s="40"/>
      <c r="D39" s="40"/>
      <c r="E39" s="40"/>
      <c r="F39" s="40"/>
      <c r="G39" s="40"/>
      <c r="H39" s="40"/>
      <c r="I39" s="40"/>
      <c r="J39" s="40"/>
      <c r="K39" s="40"/>
    </row>
    <row r="40" spans="1:11" ht="12.75">
      <c r="A40" s="40"/>
      <c r="B40" s="40"/>
      <c r="C40" s="40"/>
      <c r="D40" s="40"/>
      <c r="E40" s="40"/>
      <c r="F40" s="40"/>
      <c r="G40" s="40"/>
      <c r="H40" s="40"/>
      <c r="I40" s="40"/>
      <c r="J40" s="40"/>
      <c r="K40" s="40"/>
    </row>
    <row r="41" spans="1:11" ht="12.75">
      <c r="A41" s="40"/>
      <c r="B41" s="40"/>
      <c r="C41" s="40"/>
      <c r="D41" s="40"/>
      <c r="E41" s="40"/>
      <c r="F41" s="40"/>
      <c r="G41" s="40"/>
      <c r="H41" s="40"/>
      <c r="I41" s="40"/>
      <c r="J41" s="40"/>
      <c r="K41" s="40"/>
    </row>
    <row r="42" spans="1:11" ht="12.75">
      <c r="A42" s="40"/>
      <c r="B42" s="40"/>
      <c r="C42" s="40"/>
      <c r="D42" s="40"/>
      <c r="E42" s="40"/>
      <c r="F42" s="40"/>
      <c r="G42" s="40"/>
      <c r="H42" s="40"/>
      <c r="I42" s="40"/>
      <c r="J42" s="40"/>
      <c r="K42" s="40"/>
    </row>
    <row r="43" spans="1:11" ht="12.75">
      <c r="A43" s="40"/>
      <c r="B43" s="40"/>
      <c r="C43" s="40"/>
      <c r="D43" s="40"/>
      <c r="E43" s="40"/>
      <c r="F43" s="40"/>
      <c r="G43" s="40"/>
      <c r="H43" s="40"/>
      <c r="I43" s="40"/>
      <c r="J43" s="40"/>
      <c r="K43" s="40"/>
    </row>
    <row r="44" spans="1:11" ht="12.75">
      <c r="A44" s="40"/>
      <c r="B44" s="40"/>
      <c r="C44" s="40"/>
      <c r="D44" s="40"/>
      <c r="E44" s="40"/>
      <c r="F44" s="40"/>
      <c r="G44" s="40"/>
      <c r="H44" s="40"/>
      <c r="I44" s="40"/>
      <c r="J44" s="40"/>
      <c r="K44" s="40"/>
    </row>
    <row r="45" spans="1:11" ht="12.75">
      <c r="A45" s="40"/>
      <c r="B45" s="40"/>
      <c r="C45" s="40"/>
      <c r="D45" s="40"/>
      <c r="E45" s="40"/>
      <c r="F45" s="40"/>
      <c r="G45" s="40"/>
      <c r="H45" s="40"/>
      <c r="I45" s="40"/>
      <c r="J45" s="40"/>
      <c r="K45" s="40"/>
    </row>
  </sheetData>
  <sheetProtection password="8B17" sheet="1" objects="1" scenarios="1"/>
  <mergeCells count="4">
    <mergeCell ref="C6:C8"/>
    <mergeCell ref="F5:I5"/>
    <mergeCell ref="F21:I21"/>
    <mergeCell ref="B3:N3"/>
  </mergeCells>
  <dataValidations count="5">
    <dataValidation type="whole" allowBlank="1" showInputMessage="1" showErrorMessage="1" prompt="Must be whole number between 0 and 100" sqref="E9:H18 E25:H34">
      <formula1>0</formula1>
      <formula2>100</formula2>
    </dataValidation>
    <dataValidation type="list" allowBlank="1" showInputMessage="1" showErrorMessage="1" sqref="D9:D18 K9:N18">
      <formula1>"0,1,2"</formula1>
    </dataValidation>
    <dataValidation type="list" allowBlank="1" showInputMessage="1" showErrorMessage="1" sqref="C9:C18">
      <formula1>"9, 12"</formula1>
    </dataValidation>
    <dataValidation type="whole" allowBlank="1" showErrorMessage="1" prompt="Must be whole number between 0 and 100" sqref="I9:I18 I25:I34">
      <formula1>0</formula1>
      <formula2>100</formula2>
    </dataValidation>
    <dataValidation type="list" allowBlank="1" showErrorMessage="1" sqref="O9:O18">
      <formula1>"0,1,2"</formula1>
    </dataValidation>
  </dataValidations>
  <printOptions gridLines="1"/>
  <pageMargins left="0.75" right="0.75" top="1" bottom="1" header="0.5" footer="0.5"/>
  <pageSetup orientation="landscape" r:id="rId1"/>
  <headerFooter alignWithMargins="0">
    <oddHeader>&amp;LEMPLOYEE_INFO&amp;RFor use by COE faculty staff in preparing grant budgets</oddHeader>
    <oddFooter>&amp;LModified by user on &amp;D&amp;CPrepared by Lloyd Richardson on 4/3/06&amp;R&amp;P</oddFooter>
  </headerFooter>
</worksheet>
</file>

<file path=xl/worksheets/sheet4.xml><?xml version="1.0" encoding="utf-8"?>
<worksheet xmlns="http://schemas.openxmlformats.org/spreadsheetml/2006/main" xmlns:r="http://schemas.openxmlformats.org/officeDocument/2006/relationships">
  <dimension ref="A1:P111"/>
  <sheetViews>
    <sheetView view="pageBreakPreview" zoomScaleNormal="90" zoomScaleSheetLayoutView="100" workbookViewId="0" topLeftCell="A1">
      <selection activeCell="C1" sqref="C1:I1"/>
    </sheetView>
  </sheetViews>
  <sheetFormatPr defaultColWidth="9.140625" defaultRowHeight="12.75"/>
  <cols>
    <col min="1" max="1" width="3.421875" style="0" customWidth="1"/>
    <col min="2" max="2" width="10.7109375" style="0" customWidth="1"/>
    <col min="4" max="4" width="13.28125" style="0" customWidth="1"/>
    <col min="5" max="5" width="10.28125" style="0" customWidth="1"/>
    <col min="6" max="6" width="10.7109375" style="0" customWidth="1"/>
    <col min="7" max="7" width="10.421875" style="0" customWidth="1"/>
    <col min="8" max="8" width="11.28125" style="0" customWidth="1"/>
    <col min="9" max="9" width="11.00390625" style="0" hidden="1" customWidth="1"/>
    <col min="10" max="10" width="11.7109375" style="0" customWidth="1"/>
    <col min="12" max="12" width="12.421875" style="0" customWidth="1"/>
    <col min="13" max="13" width="11.7109375" style="0" customWidth="1"/>
    <col min="14" max="14" width="12.28125" style="0" customWidth="1"/>
    <col min="15" max="15" width="13.421875" style="0" customWidth="1"/>
  </cols>
  <sheetData>
    <row r="1" spans="1:16" ht="20.25" customHeight="1">
      <c r="A1" s="214" t="s">
        <v>18</v>
      </c>
      <c r="B1" s="214"/>
      <c r="C1" s="215" t="s">
        <v>19</v>
      </c>
      <c r="D1" s="216"/>
      <c r="E1" s="216"/>
      <c r="F1" s="216"/>
      <c r="G1" s="216"/>
      <c r="H1" s="216"/>
      <c r="I1" s="216"/>
      <c r="J1" s="153" t="s">
        <v>136</v>
      </c>
      <c r="K1" s="117"/>
      <c r="L1" s="117"/>
      <c r="M1" s="1"/>
      <c r="N1" s="21"/>
      <c r="O1" s="21"/>
      <c r="P1" s="21"/>
    </row>
    <row r="2" spans="1:16" ht="16.5" customHeight="1">
      <c r="A2" s="210"/>
      <c r="B2" s="210"/>
      <c r="C2" s="1"/>
      <c r="D2" s="1"/>
      <c r="E2" s="22" t="s">
        <v>20</v>
      </c>
      <c r="F2" s="22" t="s">
        <v>20</v>
      </c>
      <c r="G2" s="22" t="s">
        <v>20</v>
      </c>
      <c r="H2" s="22" t="s">
        <v>20</v>
      </c>
      <c r="I2" s="22" t="s">
        <v>20</v>
      </c>
      <c r="J2" s="77"/>
      <c r="K2" s="78"/>
      <c r="L2" s="78"/>
      <c r="M2" s="78"/>
      <c r="N2" s="78"/>
      <c r="P2" s="1"/>
    </row>
    <row r="3" spans="1:16" ht="13.5">
      <c r="A3" s="210"/>
      <c r="B3" s="210"/>
      <c r="C3" s="1"/>
      <c r="D3" s="1"/>
      <c r="E3" s="22" t="s">
        <v>21</v>
      </c>
      <c r="F3" s="22" t="s">
        <v>22</v>
      </c>
      <c r="G3" s="22" t="s">
        <v>23</v>
      </c>
      <c r="H3" s="22" t="s">
        <v>24</v>
      </c>
      <c r="I3" s="22" t="s">
        <v>125</v>
      </c>
      <c r="J3" s="2"/>
      <c r="K3" s="2"/>
      <c r="L3" s="2"/>
      <c r="M3" s="2"/>
      <c r="N3" s="2"/>
      <c r="O3" s="1"/>
      <c r="P3" s="1"/>
    </row>
    <row r="4" spans="1:16" ht="14.25">
      <c r="A4" s="213" t="s">
        <v>26</v>
      </c>
      <c r="B4" s="204"/>
      <c r="C4" s="2"/>
      <c r="D4" s="2"/>
      <c r="E4" s="2"/>
      <c r="F4" s="2"/>
      <c r="G4" s="2"/>
      <c r="H4" s="2"/>
      <c r="I4" s="2"/>
      <c r="J4" s="12"/>
      <c r="K4" s="12"/>
      <c r="L4" s="76"/>
      <c r="M4" s="12"/>
      <c r="N4" s="12"/>
      <c r="O4" s="11"/>
      <c r="P4" s="1"/>
    </row>
    <row r="5" spans="1:16" ht="12.75">
      <c r="A5" s="24"/>
      <c r="B5" s="221" t="s">
        <v>28</v>
      </c>
      <c r="C5" s="172"/>
      <c r="D5" s="172"/>
      <c r="E5" s="2"/>
      <c r="F5" s="2"/>
      <c r="G5" s="2"/>
      <c r="H5" s="2"/>
      <c r="I5" s="2"/>
      <c r="J5" s="11"/>
      <c r="K5" s="11"/>
      <c r="L5" s="76"/>
      <c r="M5" s="12"/>
      <c r="N5" s="12"/>
      <c r="O5" s="11"/>
      <c r="P5" s="1"/>
    </row>
    <row r="6" spans="1:16" ht="12.75">
      <c r="A6" s="1"/>
      <c r="B6" s="208" t="str">
        <f>Employee_Info!A9</f>
        <v>.</v>
      </c>
      <c r="C6" s="209"/>
      <c r="D6" s="209"/>
      <c r="E6" s="119">
        <f>(Directions!$C$4)^1*Employee_Info!$B9*(Employee_Info!E9/100+Employee_Info!Q9)</f>
        <v>0</v>
      </c>
      <c r="F6" s="119">
        <f>(Directions!$C$4)^2*Employee_Info!$B9*(Employee_Info!F9/100+Employee_Info!R9)</f>
        <v>0</v>
      </c>
      <c r="G6" s="119">
        <f>(Directions!$C$4)^3*Employee_Info!$B9*(Employee_Info!G9/100+Employee_Info!S9)</f>
        <v>0</v>
      </c>
      <c r="H6" s="119">
        <f>(Directions!$C$4)^4*Employee_Info!$B9*(Employee_Info!H9/100+Employee_Info!T9)</f>
        <v>0</v>
      </c>
      <c r="I6" s="119">
        <f>(Directions!$C$4)^5*Employee_Info!$B9*(Employee_Info!I9/100+Employee_Info!U9)</f>
        <v>0</v>
      </c>
      <c r="J6" s="28"/>
      <c r="K6" s="73"/>
      <c r="L6" s="74"/>
      <c r="M6" s="63"/>
      <c r="N6" s="63"/>
      <c r="O6" s="75"/>
      <c r="P6" s="1"/>
    </row>
    <row r="7" spans="1:16" ht="12.75" customHeight="1">
      <c r="A7" s="1"/>
      <c r="B7" s="208" t="str">
        <f>Employee_Info!A10</f>
        <v>.</v>
      </c>
      <c r="C7" s="209"/>
      <c r="D7" s="209"/>
      <c r="E7" s="119">
        <f>(Directions!$C$4)^1*Employee_Info!$B10*(Employee_Info!E10/100+Employee_Info!Q10)</f>
        <v>0</v>
      </c>
      <c r="F7" s="119">
        <f>(Directions!$C$4)^2*Employee_Info!$B10*(Employee_Info!F10/100+Employee_Info!R10)</f>
        <v>0</v>
      </c>
      <c r="G7" s="119">
        <f>(Directions!$C$4)^3*Employee_Info!$B10*(Employee_Info!G10/100+Employee_Info!S10)</f>
        <v>0</v>
      </c>
      <c r="H7" s="119">
        <f>(Directions!$C$4)^4*Employee_Info!$B10*(Employee_Info!H10/100+Employee_Info!T10)</f>
        <v>0</v>
      </c>
      <c r="I7" s="119">
        <f>(Directions!$C$4)^5*Employee_Info!$B10*(Employee_Info!I10/100+Employee_Info!U10)</f>
        <v>0</v>
      </c>
      <c r="J7" s="28"/>
      <c r="K7" s="73"/>
      <c r="L7" s="74"/>
      <c r="M7" s="63"/>
      <c r="N7" s="63"/>
      <c r="O7" s="75"/>
      <c r="P7" s="1"/>
    </row>
    <row r="8" spans="1:16" ht="12.75" customHeight="1">
      <c r="A8" s="25"/>
      <c r="B8" s="208" t="str">
        <f>Employee_Info!A11</f>
        <v>.</v>
      </c>
      <c r="C8" s="209"/>
      <c r="D8" s="209"/>
      <c r="E8" s="119">
        <f>(Directions!$C$4)^1*Employee_Info!$B11*(Employee_Info!E11/100+Employee_Info!Q11)</f>
        <v>0</v>
      </c>
      <c r="F8" s="119">
        <f>(Directions!$C$4)^2*Employee_Info!$B11*(Employee_Info!F11/100+Employee_Info!R11)</f>
        <v>0</v>
      </c>
      <c r="G8" s="119">
        <f>(Directions!$C$4)^3*Employee_Info!$B11*(Employee_Info!G11/100+Employee_Info!S11)</f>
        <v>0</v>
      </c>
      <c r="H8" s="119">
        <f>(Directions!$C$4)^4*Employee_Info!$B11*(Employee_Info!H11/100+Employee_Info!T11)</f>
        <v>0</v>
      </c>
      <c r="I8" s="119">
        <f>(Directions!$C$4)^5*Employee_Info!$B11*(Employee_Info!I11/100+Employee_Info!U11)</f>
        <v>0</v>
      </c>
      <c r="J8" s="28"/>
      <c r="K8" s="73"/>
      <c r="L8" s="74"/>
      <c r="M8" s="63"/>
      <c r="N8" s="63"/>
      <c r="O8" s="75"/>
      <c r="P8" s="1"/>
    </row>
    <row r="9" spans="1:16" ht="12.75" customHeight="1">
      <c r="A9" s="1"/>
      <c r="B9" s="208" t="str">
        <f>Employee_Info!A12</f>
        <v>.</v>
      </c>
      <c r="C9" s="209"/>
      <c r="D9" s="209"/>
      <c r="E9" s="119">
        <f>(Directions!$C$4)^1*Employee_Info!$B12*(Employee_Info!E12/100+Employee_Info!Q12)</f>
        <v>0</v>
      </c>
      <c r="F9" s="119">
        <f>(Directions!$C$4)^2*Employee_Info!$B12*(Employee_Info!F12/100+Employee_Info!R12)</f>
        <v>0</v>
      </c>
      <c r="G9" s="119">
        <f>(Directions!$C$4)^3*Employee_Info!$B12*(Employee_Info!G12/100+Employee_Info!S12)</f>
        <v>0</v>
      </c>
      <c r="H9" s="119">
        <f>(Directions!$C$4)^4*Employee_Info!$B12*(Employee_Info!H12/100+Employee_Info!T12)</f>
        <v>0</v>
      </c>
      <c r="I9" s="119">
        <f>(Directions!$C$4)^5*Employee_Info!$B12*(Employee_Info!I12/100+Employee_Info!U12)</f>
        <v>0</v>
      </c>
      <c r="J9" s="28"/>
      <c r="K9" s="73"/>
      <c r="L9" s="74"/>
      <c r="M9" s="63"/>
      <c r="N9" s="63"/>
      <c r="O9" s="75"/>
      <c r="P9" s="1"/>
    </row>
    <row r="10" spans="1:16" ht="12.75" customHeight="1">
      <c r="A10" s="1"/>
      <c r="B10" s="208" t="str">
        <f>Employee_Info!A13</f>
        <v>.</v>
      </c>
      <c r="C10" s="209"/>
      <c r="D10" s="209"/>
      <c r="E10" s="119">
        <f>(Directions!$C$4)^1*Employee_Info!$B13*(Employee_Info!E13/100+Employee_Info!Q13)</f>
        <v>0</v>
      </c>
      <c r="F10" s="119">
        <f>(Directions!$C$4)^2*Employee_Info!$B13*(Employee_Info!F13/100+Employee_Info!R13)</f>
        <v>0</v>
      </c>
      <c r="G10" s="119">
        <f>(Directions!$C$4)^3*Employee_Info!$B13*(Employee_Info!G13/100+Employee_Info!S13)</f>
        <v>0</v>
      </c>
      <c r="H10" s="119">
        <f>(Directions!$C$4)^4*Employee_Info!$B13*(Employee_Info!H13/100+Employee_Info!T13)</f>
        <v>0</v>
      </c>
      <c r="I10" s="119">
        <f>(Directions!$C$4)^5*Employee_Info!$B13*(Employee_Info!I13/100+Employee_Info!U13)</f>
        <v>0</v>
      </c>
      <c r="J10" s="28"/>
      <c r="K10" s="73"/>
      <c r="L10" s="74"/>
      <c r="M10" s="63"/>
      <c r="N10" s="63"/>
      <c r="O10" s="75"/>
      <c r="P10" s="1"/>
    </row>
    <row r="11" spans="1:16" ht="12.75" customHeight="1">
      <c r="A11" s="1"/>
      <c r="B11" s="208" t="str">
        <f>Employee_Info!A14</f>
        <v>.</v>
      </c>
      <c r="C11" s="209"/>
      <c r="D11" s="209"/>
      <c r="E11" s="119">
        <f>(Directions!$C$4)^1*Employee_Info!$B14*(Employee_Info!E14/100+Employee_Info!Q14)</f>
        <v>0</v>
      </c>
      <c r="F11" s="119">
        <f>(Directions!$C$4)^2*Employee_Info!$B14*(Employee_Info!F14/100+Employee_Info!R14)</f>
        <v>0</v>
      </c>
      <c r="G11" s="119">
        <f>(Directions!$C$4)^3*Employee_Info!$B14*(Employee_Info!G14/100+Employee_Info!S14)</f>
        <v>0</v>
      </c>
      <c r="H11" s="119">
        <f>(Directions!$C$4)^4*Employee_Info!$B14*(Employee_Info!H14/100+Employee_Info!T14)</f>
        <v>0</v>
      </c>
      <c r="I11" s="119">
        <f>(Directions!$C$4)^5*Employee_Info!$B14*(Employee_Info!I14/100+Employee_Info!U14)</f>
        <v>0</v>
      </c>
      <c r="J11" s="28"/>
      <c r="K11" s="73"/>
      <c r="L11" s="74"/>
      <c r="M11" s="63"/>
      <c r="N11" s="63"/>
      <c r="O11" s="75"/>
      <c r="P11" s="1"/>
    </row>
    <row r="12" spans="1:16" ht="12.75" customHeight="1">
      <c r="A12" s="1"/>
      <c r="B12" s="208" t="str">
        <f>Employee_Info!A15</f>
        <v>.</v>
      </c>
      <c r="C12" s="209"/>
      <c r="D12" s="209"/>
      <c r="E12" s="119">
        <f>(Directions!$C$4)^1*Employee_Info!$B15*(Employee_Info!E15/100+Employee_Info!Q15)</f>
        <v>0</v>
      </c>
      <c r="F12" s="119">
        <f>(Directions!$C$4)^2*Employee_Info!$B15*(Employee_Info!F15/100+Employee_Info!R15)</f>
        <v>0</v>
      </c>
      <c r="G12" s="119">
        <f>(Directions!$C$4)^3*Employee_Info!$B15*(Employee_Info!G15/100+Employee_Info!S15)</f>
        <v>0</v>
      </c>
      <c r="H12" s="119">
        <f>(Directions!$C$4)^4*Employee_Info!$B15*(Employee_Info!H15/100+Employee_Info!T15)</f>
        <v>0</v>
      </c>
      <c r="I12" s="119">
        <f>(Directions!$C$4)^5*Employee_Info!$B15*(Employee_Info!I15/100+Employee_Info!U15)</f>
        <v>0</v>
      </c>
      <c r="J12" s="28"/>
      <c r="K12" s="73"/>
      <c r="L12" s="74"/>
      <c r="M12" s="63"/>
      <c r="N12" s="63"/>
      <c r="O12" s="75"/>
      <c r="P12" s="1"/>
    </row>
    <row r="13" spans="1:16" ht="12.75" customHeight="1">
      <c r="A13" s="1"/>
      <c r="B13" s="208" t="str">
        <f>Employee_Info!A16</f>
        <v>.</v>
      </c>
      <c r="C13" s="209"/>
      <c r="D13" s="209"/>
      <c r="E13" s="119">
        <f>(Directions!$C$4)^1*Employee_Info!$B16*(Employee_Info!E16/100+Employee_Info!Q16)</f>
        <v>0</v>
      </c>
      <c r="F13" s="119">
        <f>(Directions!$C$4)^2*Employee_Info!$B16*(Employee_Info!F16/100+Employee_Info!R16)</f>
        <v>0</v>
      </c>
      <c r="G13" s="119">
        <f>(Directions!$C$4)^3*Employee_Info!$B16*(Employee_Info!G16/100+Employee_Info!S16)</f>
        <v>0</v>
      </c>
      <c r="H13" s="119">
        <f>(Directions!$C$4)^4*Employee_Info!$B16*(Employee_Info!H16/100+Employee_Info!T16)</f>
        <v>0</v>
      </c>
      <c r="I13" s="119">
        <f>(Directions!$C$4)^5*Employee_Info!$B16*(Employee_Info!I16/100+Employee_Info!U16)</f>
        <v>0</v>
      </c>
      <c r="J13" s="28"/>
      <c r="K13" s="73"/>
      <c r="L13" s="74"/>
      <c r="M13" s="63"/>
      <c r="N13" s="63"/>
      <c r="O13" s="75"/>
      <c r="P13" s="1"/>
    </row>
    <row r="14" spans="1:16" ht="12.75" customHeight="1">
      <c r="A14" s="1"/>
      <c r="B14" s="208" t="str">
        <f>Employee_Info!A17</f>
        <v>.</v>
      </c>
      <c r="C14" s="209"/>
      <c r="D14" s="209"/>
      <c r="E14" s="119">
        <f>(Directions!$C$4)^1*Employee_Info!$B17*(Employee_Info!E17/100+Employee_Info!Q17)</f>
        <v>0</v>
      </c>
      <c r="F14" s="119">
        <f>(Directions!$C$4)^2*Employee_Info!$B17*(Employee_Info!F17/100+Employee_Info!R17)</f>
        <v>0</v>
      </c>
      <c r="G14" s="119">
        <f>(Directions!$C$4)^3*Employee_Info!$B17*(Employee_Info!G17/100+Employee_Info!S17)</f>
        <v>0</v>
      </c>
      <c r="H14" s="119">
        <f>(Directions!$C$4)^4*Employee_Info!$B17*(Employee_Info!H17/100+Employee_Info!T17)</f>
        <v>0</v>
      </c>
      <c r="I14" s="119">
        <f>(Directions!$C$4)^5*Employee_Info!$B17*(Employee_Info!I17/100+Employee_Info!U17)</f>
        <v>0</v>
      </c>
      <c r="J14" s="28"/>
      <c r="K14" s="73"/>
      <c r="L14" s="74"/>
      <c r="M14" s="63"/>
      <c r="N14" s="63"/>
      <c r="O14" s="75"/>
      <c r="P14" s="1"/>
    </row>
    <row r="15" spans="1:16" ht="12.75" customHeight="1">
      <c r="A15" s="1"/>
      <c r="B15" s="208" t="str">
        <f>Employee_Info!A18</f>
        <v>.</v>
      </c>
      <c r="C15" s="209"/>
      <c r="D15" s="209"/>
      <c r="E15" s="119">
        <f>(Directions!$C$4)^1*Employee_Info!$B18*(Employee_Info!E18/100+Employee_Info!Q18)</f>
        <v>0</v>
      </c>
      <c r="F15" s="119">
        <f>(Directions!$C$4)^2*Employee_Info!$B18*(Employee_Info!F18/100+Employee_Info!R18)</f>
        <v>0</v>
      </c>
      <c r="G15" s="119">
        <f>(Directions!$C$4)^3*Employee_Info!$B18*(Employee_Info!G18/100+Employee_Info!S18)</f>
        <v>0</v>
      </c>
      <c r="H15" s="119">
        <f>(Directions!$C$4)^4*Employee_Info!$B18*(Employee_Info!H18/100+Employee_Info!T18)</f>
        <v>0</v>
      </c>
      <c r="I15" s="119">
        <f>(Directions!$C$4)^5*Employee_Info!$B18*(Employee_Info!I18/100+Employee_Info!U18)</f>
        <v>0</v>
      </c>
      <c r="J15" s="28"/>
      <c r="K15" s="73"/>
      <c r="L15" s="74"/>
      <c r="M15" s="63"/>
      <c r="N15" s="63"/>
      <c r="O15" s="75"/>
      <c r="P15" s="1"/>
    </row>
    <row r="16" spans="1:16" ht="12.75">
      <c r="A16" s="210"/>
      <c r="B16" s="210"/>
      <c r="C16" s="208" t="s">
        <v>31</v>
      </c>
      <c r="D16" s="208"/>
      <c r="E16" s="27">
        <f>SUM(E6:E15)</f>
        <v>0</v>
      </c>
      <c r="F16" s="27">
        <f>SUM(F6:F15)</f>
        <v>0</v>
      </c>
      <c r="G16" s="27">
        <f>SUM(G6:G15)</f>
        <v>0</v>
      </c>
      <c r="H16" s="27">
        <f>SUM(H6:H15)</f>
        <v>0</v>
      </c>
      <c r="I16" s="27">
        <f>SUM(I6:I15)</f>
        <v>0</v>
      </c>
      <c r="J16" s="10"/>
      <c r="K16" s="10"/>
      <c r="L16" s="10"/>
      <c r="M16" s="10"/>
      <c r="N16" s="10"/>
      <c r="O16" s="10"/>
      <c r="P16" s="1"/>
    </row>
    <row r="17" spans="1:16" ht="12.75">
      <c r="A17" s="1"/>
      <c r="B17" s="1"/>
      <c r="C17" s="1"/>
      <c r="D17" s="1"/>
      <c r="E17" s="1"/>
      <c r="F17" s="1"/>
      <c r="G17" s="1"/>
      <c r="H17" s="1"/>
      <c r="I17" s="1"/>
      <c r="J17" s="1"/>
      <c r="K17" s="1"/>
      <c r="L17" s="1"/>
      <c r="M17" s="1"/>
      <c r="N17" s="1"/>
      <c r="O17" s="1"/>
      <c r="P17" s="1"/>
    </row>
    <row r="18" spans="1:16" ht="12.75">
      <c r="A18" s="1"/>
      <c r="B18" s="221" t="s">
        <v>32</v>
      </c>
      <c r="C18" s="172"/>
      <c r="D18" s="172"/>
      <c r="E18" s="2"/>
      <c r="F18" s="2"/>
      <c r="G18" s="2"/>
      <c r="H18" s="2"/>
      <c r="I18" s="2"/>
      <c r="J18" s="1"/>
      <c r="K18" s="1"/>
      <c r="L18" s="1"/>
      <c r="M18" s="1"/>
      <c r="N18" s="1"/>
      <c r="O18" s="1"/>
      <c r="P18" s="1"/>
    </row>
    <row r="19" spans="1:16" ht="12.75">
      <c r="A19" s="1"/>
      <c r="B19" s="208" t="str">
        <f>Employee_Info!A25</f>
        <v>.</v>
      </c>
      <c r="C19" s="209"/>
      <c r="D19" s="209"/>
      <c r="E19" s="26">
        <f>(Directions!$C$4)^1*Employee_Info!$B25*(Employee_Info!E25/100)</f>
        <v>0</v>
      </c>
      <c r="F19" s="26">
        <f>(Directions!$C$4)^2*Employee_Info!$B25*(Employee_Info!F25/100)</f>
        <v>0</v>
      </c>
      <c r="G19" s="26">
        <f>(Directions!$C$4)^3*Employee_Info!$B25*(Employee_Info!G25/100)</f>
        <v>0</v>
      </c>
      <c r="H19" s="26">
        <f>(Directions!$C$4)^4*Employee_Info!$B25*(Employee_Info!H25/100)</f>
        <v>0</v>
      </c>
      <c r="I19" s="26">
        <f>(Directions!$C$4)^5*Employee_Info!$B25*(Employee_Info!I25/100)</f>
        <v>0</v>
      </c>
      <c r="J19" s="28"/>
      <c r="K19" s="73"/>
      <c r="L19" s="1"/>
      <c r="M19" s="1"/>
      <c r="N19" s="1"/>
      <c r="O19" s="1"/>
      <c r="P19" s="1"/>
    </row>
    <row r="20" spans="1:16" ht="12.75" customHeight="1">
      <c r="A20" s="1"/>
      <c r="B20" s="208" t="str">
        <f>Employee_Info!A26</f>
        <v>.</v>
      </c>
      <c r="C20" s="209"/>
      <c r="D20" s="209"/>
      <c r="E20" s="26">
        <f>(Directions!$C$4)^1*Employee_Info!$B26*(Employee_Info!E26/100)</f>
        <v>0</v>
      </c>
      <c r="F20" s="26">
        <f>(Directions!$C$4)^2*Employee_Info!$B26*(Employee_Info!F26/100)</f>
        <v>0</v>
      </c>
      <c r="G20" s="26">
        <f>(Directions!$C$4)^3*Employee_Info!$B26*(Employee_Info!G26/100)</f>
        <v>0</v>
      </c>
      <c r="H20" s="26">
        <f>(Directions!$C$4)^4*Employee_Info!$B26*(Employee_Info!H26/100)</f>
        <v>0</v>
      </c>
      <c r="I20" s="26">
        <f>(Directions!$C$4)^5*Employee_Info!$B26*(Employee_Info!I26/100)</f>
        <v>0</v>
      </c>
      <c r="J20" s="28"/>
      <c r="K20" s="73"/>
      <c r="L20" s="1"/>
      <c r="M20" s="1"/>
      <c r="N20" s="1"/>
      <c r="O20" s="1"/>
      <c r="P20" s="1"/>
    </row>
    <row r="21" spans="1:16" ht="12.75" customHeight="1">
      <c r="A21" s="1"/>
      <c r="B21" s="208" t="str">
        <f>Employee_Info!A27</f>
        <v>.</v>
      </c>
      <c r="C21" s="209"/>
      <c r="D21" s="209"/>
      <c r="E21" s="26">
        <f>(Directions!$C$4)^1*Employee_Info!$B27*(Employee_Info!E27/100)</f>
        <v>0</v>
      </c>
      <c r="F21" s="26">
        <f>(Directions!$C$4)^2*Employee_Info!$B27*(Employee_Info!F27/100)</f>
        <v>0</v>
      </c>
      <c r="G21" s="26">
        <f>(Directions!$C$4)^3*Employee_Info!$B27*(Employee_Info!G27/100)</f>
        <v>0</v>
      </c>
      <c r="H21" s="26">
        <f>(Directions!$C$4)^4*Employee_Info!$B27*(Employee_Info!H27/100)</f>
        <v>0</v>
      </c>
      <c r="I21" s="26">
        <f>(Directions!$C$4)^5*Employee_Info!$B27*(Employee_Info!I27/100)</f>
        <v>0</v>
      </c>
      <c r="J21" s="28"/>
      <c r="K21" s="73"/>
      <c r="L21" s="1"/>
      <c r="M21" s="1"/>
      <c r="N21" s="1"/>
      <c r="O21" s="1"/>
      <c r="P21" s="1"/>
    </row>
    <row r="22" spans="1:16" ht="12.75" customHeight="1">
      <c r="A22" s="1"/>
      <c r="B22" s="208" t="str">
        <f>Employee_Info!A28</f>
        <v>.</v>
      </c>
      <c r="C22" s="209"/>
      <c r="D22" s="209"/>
      <c r="E22" s="26">
        <f>(Directions!$C$4)^1*Employee_Info!$B28*(Employee_Info!E28/100)</f>
        <v>0</v>
      </c>
      <c r="F22" s="26">
        <f>(Directions!$C$4)^2*Employee_Info!$B28*(Employee_Info!F28/100)</f>
        <v>0</v>
      </c>
      <c r="G22" s="26">
        <f>(Directions!$C$4)^3*Employee_Info!$B28*(Employee_Info!G28/100)</f>
        <v>0</v>
      </c>
      <c r="H22" s="26">
        <f>(Directions!$C$4)^4*Employee_Info!$B28*(Employee_Info!H28/100)</f>
        <v>0</v>
      </c>
      <c r="I22" s="26">
        <f>(Directions!$C$4)^5*Employee_Info!$B28*(Employee_Info!I28/100)</f>
        <v>0</v>
      </c>
      <c r="J22" s="28"/>
      <c r="K22" s="73"/>
      <c r="L22" s="1"/>
      <c r="M22" s="1"/>
      <c r="N22" s="1"/>
      <c r="O22" s="1"/>
      <c r="P22" s="1"/>
    </row>
    <row r="23" spans="1:16" ht="12.75" customHeight="1">
      <c r="A23" s="1"/>
      <c r="B23" s="208" t="str">
        <f>Employee_Info!A29</f>
        <v>.</v>
      </c>
      <c r="C23" s="209"/>
      <c r="D23" s="209"/>
      <c r="E23" s="26">
        <f>(Directions!$C$4)^1*Employee_Info!$B29*(Employee_Info!E29/100)</f>
        <v>0</v>
      </c>
      <c r="F23" s="26">
        <f>(Directions!$C$4)^2*Employee_Info!$B29*(Employee_Info!F29/100)</f>
        <v>0</v>
      </c>
      <c r="G23" s="26">
        <f>(Directions!$C$4)^3*Employee_Info!$B29*(Employee_Info!G29/100)</f>
        <v>0</v>
      </c>
      <c r="H23" s="26">
        <f>(Directions!$C$4)^4*Employee_Info!$B29*(Employee_Info!H29/100)</f>
        <v>0</v>
      </c>
      <c r="I23" s="26">
        <f>(Directions!$C$4)^5*Employee_Info!$B29*(Employee_Info!I29/100)</f>
        <v>0</v>
      </c>
      <c r="J23" s="28"/>
      <c r="K23" s="73"/>
      <c r="L23" s="1"/>
      <c r="M23" s="1"/>
      <c r="N23" s="1"/>
      <c r="O23" s="1"/>
      <c r="P23" s="1"/>
    </row>
    <row r="24" spans="1:16" ht="12.75" customHeight="1">
      <c r="A24" s="1"/>
      <c r="B24" s="208" t="str">
        <f>Employee_Info!A30</f>
        <v>.</v>
      </c>
      <c r="C24" s="209"/>
      <c r="D24" s="209"/>
      <c r="E24" s="26">
        <f>(Directions!$C$4)^1*Employee_Info!$B30*(Employee_Info!E30/100)</f>
        <v>0</v>
      </c>
      <c r="F24" s="26">
        <f>(Directions!$C$4)^2*Employee_Info!$B30*(Employee_Info!F30/100)</f>
        <v>0</v>
      </c>
      <c r="G24" s="26">
        <f>(Directions!$C$4)^3*Employee_Info!$B30*(Employee_Info!G30/100)</f>
        <v>0</v>
      </c>
      <c r="H24" s="26">
        <f>(Directions!$C$4)^4*Employee_Info!$B30*(Employee_Info!H30/100)</f>
        <v>0</v>
      </c>
      <c r="I24" s="26">
        <f>(Directions!$C$4)^5*Employee_Info!$B30*(Employee_Info!I30/100)</f>
        <v>0</v>
      </c>
      <c r="J24" s="28"/>
      <c r="K24" s="73"/>
      <c r="L24" s="1"/>
      <c r="M24" s="1"/>
      <c r="N24" s="1"/>
      <c r="O24" s="1"/>
      <c r="P24" s="1"/>
    </row>
    <row r="25" spans="1:16" ht="12.75" customHeight="1">
      <c r="A25" s="1"/>
      <c r="B25" s="208" t="str">
        <f>Employee_Info!A31</f>
        <v>.</v>
      </c>
      <c r="C25" s="209"/>
      <c r="D25" s="209"/>
      <c r="E25" s="26">
        <f>(Directions!$C$4)^1*Employee_Info!$B31*(Employee_Info!E31/100)</f>
        <v>0</v>
      </c>
      <c r="F25" s="26">
        <f>(Directions!$C$4)^2*Employee_Info!$B31*(Employee_Info!F31/100)</f>
        <v>0</v>
      </c>
      <c r="G25" s="26">
        <f>(Directions!$C$4)^3*Employee_Info!$B31*(Employee_Info!G31/100)</f>
        <v>0</v>
      </c>
      <c r="H25" s="26">
        <f>(Directions!$C$4)^4*Employee_Info!$B31*(Employee_Info!H31/100)</f>
        <v>0</v>
      </c>
      <c r="I25" s="26">
        <f>(Directions!$C$4)^5*Employee_Info!$B31*(Employee_Info!I31/100)</f>
        <v>0</v>
      </c>
      <c r="J25" s="28"/>
      <c r="K25" s="73"/>
      <c r="L25" s="1"/>
      <c r="M25" s="1"/>
      <c r="N25" s="1"/>
      <c r="O25" s="1"/>
      <c r="P25" s="1"/>
    </row>
    <row r="26" spans="1:16" ht="12.75" customHeight="1">
      <c r="A26" s="1"/>
      <c r="B26" s="208" t="str">
        <f>Employee_Info!A32</f>
        <v>.</v>
      </c>
      <c r="C26" s="209"/>
      <c r="D26" s="209"/>
      <c r="E26" s="26">
        <f>(Directions!$C$4)^1*Employee_Info!$B32*(Employee_Info!E32/100)</f>
        <v>0</v>
      </c>
      <c r="F26" s="26">
        <f>(Directions!$C$4)^2*Employee_Info!$B32*(Employee_Info!F32/100)</f>
        <v>0</v>
      </c>
      <c r="G26" s="26">
        <f>(Directions!$C$4)^3*Employee_Info!$B32*(Employee_Info!G32/100)</f>
        <v>0</v>
      </c>
      <c r="H26" s="26">
        <f>(Directions!$C$4)^4*Employee_Info!$B32*(Employee_Info!H32/100)</f>
        <v>0</v>
      </c>
      <c r="I26" s="26">
        <f>(Directions!$C$4)^5*Employee_Info!$B32*(Employee_Info!I32/100)</f>
        <v>0</v>
      </c>
      <c r="J26" s="28"/>
      <c r="K26" s="73"/>
      <c r="L26" s="1"/>
      <c r="M26" s="1"/>
      <c r="N26" s="1"/>
      <c r="O26" s="1"/>
      <c r="P26" s="1"/>
    </row>
    <row r="27" spans="1:16" ht="12.75" customHeight="1">
      <c r="A27" s="1"/>
      <c r="B27" s="208" t="str">
        <f>Employee_Info!A33</f>
        <v>.</v>
      </c>
      <c r="C27" s="209"/>
      <c r="D27" s="209"/>
      <c r="E27" s="26">
        <f>(Directions!$C$4)^1*Employee_Info!$B33*(Employee_Info!E33/100)</f>
        <v>0</v>
      </c>
      <c r="F27" s="26">
        <f>(Directions!$C$4)^2*Employee_Info!$B33*(Employee_Info!F33/100)</f>
        <v>0</v>
      </c>
      <c r="G27" s="26">
        <f>(Directions!$C$4)^3*Employee_Info!$B33*(Employee_Info!G33/100)</f>
        <v>0</v>
      </c>
      <c r="H27" s="26">
        <f>(Directions!$C$4)^4*Employee_Info!$B33*(Employee_Info!H33/100)</f>
        <v>0</v>
      </c>
      <c r="I27" s="26">
        <f>(Directions!$C$4)^5*Employee_Info!$B33*(Employee_Info!I33/100)</f>
        <v>0</v>
      </c>
      <c r="J27" s="28"/>
      <c r="K27" s="73"/>
      <c r="L27" s="1"/>
      <c r="M27" s="1"/>
      <c r="N27" s="1"/>
      <c r="O27" s="1"/>
      <c r="P27" s="1"/>
    </row>
    <row r="28" spans="1:16" ht="12.75" customHeight="1">
      <c r="A28" s="1"/>
      <c r="B28" s="208" t="str">
        <f>Employee_Info!A34</f>
        <v>.</v>
      </c>
      <c r="C28" s="209"/>
      <c r="D28" s="209"/>
      <c r="E28" s="26">
        <f>(Directions!$C$4)^1*Employee_Info!$B34*(Employee_Info!E34/100)</f>
        <v>0</v>
      </c>
      <c r="F28" s="26">
        <f>(Directions!$C$4)^2*Employee_Info!$B34*(Employee_Info!F34/100)</f>
        <v>0</v>
      </c>
      <c r="G28" s="26">
        <f>(Directions!$C$4)^3*Employee_Info!$B34*(Employee_Info!G34/100)</f>
        <v>0</v>
      </c>
      <c r="H28" s="26">
        <f>(Directions!$C$4)^4*Employee_Info!$B34*(Employee_Info!H34/100)</f>
        <v>0</v>
      </c>
      <c r="I28" s="26">
        <f>(Directions!$C$4)^5*Employee_Info!$B34*(Employee_Info!I34/100)</f>
        <v>0</v>
      </c>
      <c r="J28" s="28"/>
      <c r="K28" s="73"/>
      <c r="L28" s="1"/>
      <c r="M28" s="1"/>
      <c r="N28" s="1"/>
      <c r="O28" s="1"/>
      <c r="P28" s="1"/>
    </row>
    <row r="29" spans="1:16" ht="12.75">
      <c r="A29" s="210"/>
      <c r="B29" s="210"/>
      <c r="C29" s="208" t="s">
        <v>33</v>
      </c>
      <c r="D29" s="208"/>
      <c r="E29" s="26">
        <f>SUM(E19:E28)</f>
        <v>0</v>
      </c>
      <c r="F29" s="26">
        <f>SUM(F19:F28)</f>
        <v>0</v>
      </c>
      <c r="G29" s="26">
        <f>SUM(G19:G28)</f>
        <v>0</v>
      </c>
      <c r="H29" s="26">
        <f>SUM(H19:H28)</f>
        <v>0</v>
      </c>
      <c r="I29" s="26">
        <f>SUM(I19:I28)</f>
        <v>0</v>
      </c>
      <c r="J29" s="10"/>
      <c r="K29" s="10"/>
      <c r="L29" s="1"/>
      <c r="M29" s="1"/>
      <c r="N29" s="1"/>
      <c r="O29" s="1"/>
      <c r="P29" s="1"/>
    </row>
    <row r="30" spans="1:16" ht="12.75">
      <c r="A30" s="1"/>
      <c r="B30" s="1"/>
      <c r="C30" s="10"/>
      <c r="D30" s="10"/>
      <c r="E30" s="28"/>
      <c r="F30" s="28"/>
      <c r="G30" s="28"/>
      <c r="H30" s="28"/>
      <c r="I30" s="28"/>
      <c r="J30" s="1"/>
      <c r="K30" s="1"/>
      <c r="L30" s="1"/>
      <c r="M30" s="1"/>
      <c r="N30" s="1"/>
      <c r="O30" s="1"/>
      <c r="P30" s="1"/>
    </row>
    <row r="31" spans="1:16" ht="12.75">
      <c r="A31" s="1"/>
      <c r="B31" s="212" t="s">
        <v>34</v>
      </c>
      <c r="C31" s="207"/>
      <c r="D31" s="207"/>
      <c r="E31" s="207"/>
      <c r="F31" s="27"/>
      <c r="G31" s="27"/>
      <c r="H31" s="27"/>
      <c r="I31" s="27"/>
      <c r="J31" s="1"/>
      <c r="K31" s="1"/>
      <c r="L31" s="1"/>
      <c r="M31" s="1"/>
      <c r="N31" s="1"/>
      <c r="O31" s="1"/>
      <c r="P31" s="1"/>
    </row>
    <row r="32" spans="2:16" ht="12.75">
      <c r="B32" s="217" t="s">
        <v>35</v>
      </c>
      <c r="C32" s="218"/>
      <c r="D32" s="218"/>
      <c r="E32" s="26">
        <f>Directions!$E$12*Directions!$E$11</f>
        <v>0</v>
      </c>
      <c r="F32" s="26">
        <f>(1+Directions!$J$4/100)*Directions!$F$11*Directions!$E$12</f>
        <v>0</v>
      </c>
      <c r="G32" s="26">
        <f>((1+Directions!$J$4/100)^2)*Directions!$G$11*Directions!$E$12</f>
        <v>0</v>
      </c>
      <c r="H32" s="26">
        <f>((1+Directions!$J$4/100)^3)*Directions!$H$11*Directions!$E$12</f>
        <v>0</v>
      </c>
      <c r="I32" s="26">
        <f>((1+Directions!$J$4/100)^4)*Directions!$I$11*Directions!$E$12</f>
        <v>0</v>
      </c>
      <c r="J32" s="29" t="s">
        <v>36</v>
      </c>
      <c r="K32" s="30" t="s">
        <v>36</v>
      </c>
      <c r="L32" s="1"/>
      <c r="M32" s="1"/>
      <c r="N32" s="1"/>
      <c r="O32" s="1"/>
      <c r="P32" s="1"/>
    </row>
    <row r="33" spans="1:16" ht="12.75">
      <c r="A33" s="1"/>
      <c r="B33" s="1"/>
      <c r="C33" s="1"/>
      <c r="D33" s="1"/>
      <c r="E33" s="2"/>
      <c r="F33" s="2"/>
      <c r="G33" s="2"/>
      <c r="H33" s="2"/>
      <c r="I33" s="2"/>
      <c r="J33" s="1"/>
      <c r="K33" s="1" t="s">
        <v>36</v>
      </c>
      <c r="L33" s="1"/>
      <c r="M33" s="1"/>
      <c r="N33" s="1"/>
      <c r="O33" s="1"/>
      <c r="P33" s="1"/>
    </row>
    <row r="34" spans="1:16" ht="13.5">
      <c r="A34" s="211"/>
      <c r="B34" s="211"/>
      <c r="C34" s="32" t="s">
        <v>37</v>
      </c>
      <c r="D34" s="31"/>
      <c r="E34" s="33">
        <f>SUM(E16,E29,E32)</f>
        <v>0</v>
      </c>
      <c r="F34" s="33">
        <f>SUM(F16,F29,F32)</f>
        <v>0</v>
      </c>
      <c r="G34" s="33">
        <f>SUM(G16,G29,G32)</f>
        <v>0</v>
      </c>
      <c r="H34" s="33">
        <f>SUM(H16,H29,H32)</f>
        <v>0</v>
      </c>
      <c r="I34" s="33">
        <f>SUM(I16,I29,I32)</f>
        <v>0</v>
      </c>
      <c r="J34" s="1"/>
      <c r="K34" s="1"/>
      <c r="L34" s="1"/>
      <c r="M34" s="1"/>
      <c r="N34" s="1"/>
      <c r="O34" s="1"/>
      <c r="P34" s="1"/>
    </row>
    <row r="35" spans="1:16" ht="12.75">
      <c r="A35" s="1"/>
      <c r="B35" s="1"/>
      <c r="C35" s="34"/>
      <c r="D35" s="1"/>
      <c r="E35" s="1"/>
      <c r="F35" s="1"/>
      <c r="G35" s="1"/>
      <c r="H35" s="1"/>
      <c r="I35" s="1"/>
      <c r="J35" s="1"/>
      <c r="K35" s="1"/>
      <c r="L35" s="1"/>
      <c r="M35" s="1"/>
      <c r="N35" s="1"/>
      <c r="O35" s="1"/>
      <c r="P35" s="1"/>
    </row>
    <row r="36" spans="1:16" ht="14.25">
      <c r="A36" s="213" t="s">
        <v>38</v>
      </c>
      <c r="B36" s="204"/>
      <c r="C36" s="2"/>
      <c r="D36" s="2"/>
      <c r="E36" s="2"/>
      <c r="F36" s="2"/>
      <c r="G36" s="2"/>
      <c r="H36" s="2"/>
      <c r="I36" s="2"/>
      <c r="J36" s="1"/>
      <c r="K36" s="1"/>
      <c r="L36" s="1"/>
      <c r="M36" s="1"/>
      <c r="N36" s="1"/>
      <c r="O36" s="1"/>
      <c r="P36" s="1"/>
    </row>
    <row r="37" spans="1:16" ht="12.75">
      <c r="A37" s="2"/>
      <c r="B37" s="2" t="s">
        <v>39</v>
      </c>
      <c r="C37" s="2" t="s">
        <v>83</v>
      </c>
      <c r="D37" s="2"/>
      <c r="E37" s="26">
        <f>E16*(Directions!$C$5/100)</f>
        <v>0</v>
      </c>
      <c r="F37" s="26">
        <f>F16*(Directions!$C$5/100)</f>
        <v>0</v>
      </c>
      <c r="G37" s="26">
        <f>G16*(Directions!$C$5/100)</f>
        <v>0</v>
      </c>
      <c r="H37" s="26">
        <f>H16*(Directions!$C$5/100)</f>
        <v>0</v>
      </c>
      <c r="I37" s="26">
        <f>I16*(Directions!$C$5/100)</f>
        <v>0</v>
      </c>
      <c r="J37" s="1"/>
      <c r="K37" s="43" t="s">
        <v>36</v>
      </c>
      <c r="L37" s="1"/>
      <c r="M37" s="1"/>
      <c r="N37" s="1"/>
      <c r="O37" s="1"/>
      <c r="P37" s="1"/>
    </row>
    <row r="38" spans="1:16" ht="12.75">
      <c r="A38" s="2"/>
      <c r="B38" s="2" t="s">
        <v>40</v>
      </c>
      <c r="C38" s="2" t="s">
        <v>83</v>
      </c>
      <c r="D38" s="2"/>
      <c r="E38" s="26">
        <f>PRODUCT(E29+E32,Directions!$C$6/100)</f>
        <v>0</v>
      </c>
      <c r="F38" s="26">
        <f>PRODUCT(F29+F32,Directions!$C$6/100)</f>
        <v>0</v>
      </c>
      <c r="G38" s="26">
        <f>PRODUCT(G29+G32,Directions!$C$6/100)</f>
        <v>0</v>
      </c>
      <c r="H38" s="26">
        <f>PRODUCT(H29+H32,Directions!$C$6/100)</f>
        <v>0</v>
      </c>
      <c r="I38" s="26">
        <f>PRODUCT(I29+I32,Directions!$C$6/100)</f>
        <v>0</v>
      </c>
      <c r="J38" s="1"/>
      <c r="K38" s="1"/>
      <c r="L38" s="1"/>
      <c r="M38" s="1"/>
      <c r="N38" s="1"/>
      <c r="O38" s="1"/>
      <c r="P38" s="1"/>
    </row>
    <row r="39" spans="1:16" ht="12.75">
      <c r="A39" s="1"/>
      <c r="B39" s="1"/>
      <c r="C39" s="1"/>
      <c r="D39" s="1"/>
      <c r="E39" s="1"/>
      <c r="F39" s="1"/>
      <c r="G39" s="1"/>
      <c r="H39" s="1"/>
      <c r="I39" s="1"/>
      <c r="J39" s="1"/>
      <c r="K39" s="1"/>
      <c r="L39" s="1"/>
      <c r="M39" s="1"/>
      <c r="N39" s="1"/>
      <c r="O39" s="1"/>
      <c r="P39" s="1"/>
    </row>
    <row r="40" spans="1:16" ht="13.5">
      <c r="A40" s="179"/>
      <c r="B40" s="179"/>
      <c r="C40" s="32" t="s">
        <v>37</v>
      </c>
      <c r="D40" s="36"/>
      <c r="E40" s="33">
        <f>SUM(E37:E38)</f>
        <v>0</v>
      </c>
      <c r="F40" s="33">
        <f>SUM(F37:F38)</f>
        <v>0</v>
      </c>
      <c r="G40" s="33">
        <f>SUM(G37:G38)</f>
        <v>0</v>
      </c>
      <c r="H40" s="33">
        <f>SUM(H37:H38)</f>
        <v>0</v>
      </c>
      <c r="I40" s="33">
        <f>SUM(I37:I38)</f>
        <v>0</v>
      </c>
      <c r="J40" s="10"/>
      <c r="K40" s="10"/>
      <c r="L40" s="10"/>
      <c r="M40" s="10"/>
      <c r="N40" s="10"/>
      <c r="O40" s="10"/>
      <c r="P40" s="10"/>
    </row>
    <row r="41" spans="1:16" ht="12.75">
      <c r="A41" s="10"/>
      <c r="B41" s="11"/>
      <c r="C41" s="35" t="s">
        <v>41</v>
      </c>
      <c r="D41" s="36"/>
      <c r="E41" s="33">
        <f>SUM(E34,E40)</f>
        <v>0</v>
      </c>
      <c r="F41" s="33">
        <f>SUM(F34,F40)</f>
        <v>0</v>
      </c>
      <c r="G41" s="33">
        <f>SUM(G34,G40)</f>
        <v>0</v>
      </c>
      <c r="H41" s="33">
        <f>SUM(H34,H40)</f>
        <v>0</v>
      </c>
      <c r="I41" s="33">
        <f>SUM(I34,I40)</f>
        <v>0</v>
      </c>
      <c r="J41" s="10"/>
      <c r="K41" s="10"/>
      <c r="L41" s="10"/>
      <c r="M41" s="10"/>
      <c r="N41" s="10"/>
      <c r="O41" s="10"/>
      <c r="P41" s="10"/>
    </row>
    <row r="42" spans="1:16" ht="12.75">
      <c r="A42" s="1"/>
      <c r="B42" s="1"/>
      <c r="C42" s="34"/>
      <c r="D42" s="1"/>
      <c r="E42" s="1"/>
      <c r="F42" s="1"/>
      <c r="G42" s="1"/>
      <c r="H42" s="1"/>
      <c r="I42" s="1"/>
      <c r="J42" s="1"/>
      <c r="K42" s="1"/>
      <c r="L42" s="1"/>
      <c r="M42" s="1"/>
      <c r="N42" s="1"/>
      <c r="O42" s="1"/>
      <c r="P42" s="1"/>
    </row>
    <row r="43" spans="1:16" ht="14.25">
      <c r="A43" s="213" t="s">
        <v>42</v>
      </c>
      <c r="B43" s="204"/>
      <c r="C43" s="2"/>
      <c r="D43" s="2"/>
      <c r="E43" s="2"/>
      <c r="F43" s="2"/>
      <c r="G43" s="2"/>
      <c r="H43" s="2"/>
      <c r="I43" s="2"/>
      <c r="J43" s="1"/>
      <c r="K43" s="1"/>
      <c r="L43" s="1"/>
      <c r="M43" s="1"/>
      <c r="N43" s="1"/>
      <c r="O43" s="1"/>
      <c r="P43" s="1"/>
    </row>
    <row r="44" spans="1:16" ht="12.75">
      <c r="A44" s="25"/>
      <c r="B44" s="200" t="s">
        <v>43</v>
      </c>
      <c r="C44" s="200"/>
      <c r="D44" s="200"/>
      <c r="E44" s="29">
        <v>0</v>
      </c>
      <c r="F44" s="29">
        <v>0</v>
      </c>
      <c r="G44" s="29">
        <v>0</v>
      </c>
      <c r="H44" s="29">
        <v>0</v>
      </c>
      <c r="I44" s="29">
        <v>0</v>
      </c>
      <c r="J44" s="1"/>
      <c r="K44" s="1"/>
      <c r="L44" s="1"/>
      <c r="M44" s="1"/>
      <c r="N44" s="1"/>
      <c r="O44" s="1"/>
      <c r="P44" s="1"/>
    </row>
    <row r="45" spans="1:16" ht="12.75">
      <c r="A45" s="25"/>
      <c r="B45" s="200" t="s">
        <v>44</v>
      </c>
      <c r="C45" s="200"/>
      <c r="D45" s="200"/>
      <c r="E45" s="29">
        <v>0</v>
      </c>
      <c r="F45" s="29">
        <v>0</v>
      </c>
      <c r="G45" s="29">
        <v>0</v>
      </c>
      <c r="H45" s="29">
        <v>0</v>
      </c>
      <c r="I45" s="29">
        <v>0</v>
      </c>
      <c r="J45" s="1"/>
      <c r="K45" s="1"/>
      <c r="L45" s="1"/>
      <c r="M45" s="1"/>
      <c r="N45" s="1"/>
      <c r="O45" s="1"/>
      <c r="P45" s="1"/>
    </row>
    <row r="46" spans="1:16" ht="12.75">
      <c r="A46" s="25"/>
      <c r="B46" s="200" t="s">
        <v>45</v>
      </c>
      <c r="C46" s="200"/>
      <c r="D46" s="200"/>
      <c r="E46" s="29">
        <v>0</v>
      </c>
      <c r="F46" s="29">
        <v>0</v>
      </c>
      <c r="G46" s="29">
        <v>0</v>
      </c>
      <c r="H46" s="29">
        <v>0</v>
      </c>
      <c r="I46" s="29">
        <v>0</v>
      </c>
      <c r="J46" s="1"/>
      <c r="K46" s="1"/>
      <c r="L46" s="1"/>
      <c r="M46" s="1"/>
      <c r="N46" s="1"/>
      <c r="O46" s="1"/>
      <c r="P46" s="1"/>
    </row>
    <row r="47" spans="1:16" ht="12.75">
      <c r="A47" s="25"/>
      <c r="B47" s="200" t="s">
        <v>45</v>
      </c>
      <c r="C47" s="200"/>
      <c r="D47" s="200"/>
      <c r="E47" s="29">
        <v>0</v>
      </c>
      <c r="F47" s="29">
        <v>0</v>
      </c>
      <c r="G47" s="29">
        <v>0</v>
      </c>
      <c r="H47" s="29">
        <v>0</v>
      </c>
      <c r="I47" s="29">
        <v>0</v>
      </c>
      <c r="J47" s="1"/>
      <c r="K47" s="1"/>
      <c r="L47" s="1"/>
      <c r="M47" s="1"/>
      <c r="N47" s="1"/>
      <c r="O47" s="1"/>
      <c r="P47" s="1"/>
    </row>
    <row r="48" spans="1:16" ht="12.75">
      <c r="A48" s="1"/>
      <c r="B48" s="200" t="s">
        <v>45</v>
      </c>
      <c r="C48" s="200"/>
      <c r="D48" s="200"/>
      <c r="E48" s="29">
        <v>0</v>
      </c>
      <c r="F48" s="29">
        <v>0</v>
      </c>
      <c r="G48" s="29">
        <v>0</v>
      </c>
      <c r="H48" s="29">
        <v>0</v>
      </c>
      <c r="I48" s="29">
        <v>0</v>
      </c>
      <c r="J48" s="1"/>
      <c r="K48" s="1"/>
      <c r="L48" s="1"/>
      <c r="M48" s="1"/>
      <c r="N48" s="1"/>
      <c r="O48" s="1"/>
      <c r="P48" s="1"/>
    </row>
    <row r="49" spans="1:16" ht="13.5">
      <c r="A49" s="219"/>
      <c r="B49" s="219"/>
      <c r="C49" s="32" t="s">
        <v>46</v>
      </c>
      <c r="D49" s="31"/>
      <c r="E49" s="33">
        <f>SUM(E44:E48)</f>
        <v>0</v>
      </c>
      <c r="F49" s="33">
        <f>SUM(F44:F48)</f>
        <v>0</v>
      </c>
      <c r="G49" s="33">
        <f>SUM(G44:G48)</f>
        <v>0</v>
      </c>
      <c r="H49" s="33">
        <f>SUM(H44:H48)</f>
        <v>0</v>
      </c>
      <c r="I49" s="33">
        <f>SUM(I44:I48)</f>
        <v>0</v>
      </c>
      <c r="J49" s="10"/>
      <c r="K49" s="10"/>
      <c r="L49" s="10"/>
      <c r="M49" s="10"/>
      <c r="N49" s="10"/>
      <c r="O49" s="10"/>
      <c r="P49" s="10"/>
    </row>
    <row r="50" spans="1:16" ht="12.75">
      <c r="A50" s="34"/>
      <c r="B50" s="34"/>
      <c r="C50" s="34"/>
      <c r="D50" s="1"/>
      <c r="E50" s="1"/>
      <c r="F50" s="1"/>
      <c r="G50" s="1"/>
      <c r="H50" s="1"/>
      <c r="I50" s="1"/>
      <c r="J50" s="1"/>
      <c r="K50" s="1"/>
      <c r="L50" s="1"/>
      <c r="M50" s="1"/>
      <c r="N50" s="1"/>
      <c r="O50" s="1"/>
      <c r="P50" s="1"/>
    </row>
    <row r="51" spans="1:16" ht="14.25">
      <c r="A51" s="24" t="s">
        <v>47</v>
      </c>
      <c r="B51" s="122"/>
      <c r="C51" s="2"/>
      <c r="D51" s="2"/>
      <c r="E51" s="2"/>
      <c r="F51" s="2"/>
      <c r="G51" s="2"/>
      <c r="H51" s="2"/>
      <c r="I51" s="2"/>
      <c r="J51" s="1"/>
      <c r="K51" s="1" t="s">
        <v>36</v>
      </c>
      <c r="L51" s="1"/>
      <c r="M51" s="1"/>
      <c r="N51" s="1"/>
      <c r="O51" s="1"/>
      <c r="P51" s="1"/>
    </row>
    <row r="52" spans="1:16" ht="12.75">
      <c r="A52" s="25"/>
      <c r="B52" s="200" t="s">
        <v>45</v>
      </c>
      <c r="C52" s="200"/>
      <c r="D52" s="200"/>
      <c r="E52" s="29">
        <v>0</v>
      </c>
      <c r="F52" s="29">
        <v>0</v>
      </c>
      <c r="G52" s="29">
        <v>0</v>
      </c>
      <c r="H52" s="29">
        <v>0</v>
      </c>
      <c r="I52" s="29">
        <v>0</v>
      </c>
      <c r="J52" s="1"/>
      <c r="K52" s="1" t="s">
        <v>36</v>
      </c>
      <c r="L52" s="1"/>
      <c r="M52" s="1"/>
      <c r="N52" s="1"/>
      <c r="O52" s="1"/>
      <c r="P52" s="1"/>
    </row>
    <row r="53" spans="1:16" ht="12.75">
      <c r="A53" s="25"/>
      <c r="B53" s="200" t="s">
        <v>45</v>
      </c>
      <c r="C53" s="200"/>
      <c r="D53" s="200"/>
      <c r="E53" s="29">
        <v>0</v>
      </c>
      <c r="F53" s="29">
        <v>0</v>
      </c>
      <c r="G53" s="29">
        <v>0</v>
      </c>
      <c r="H53" s="29">
        <v>0</v>
      </c>
      <c r="I53" s="29">
        <v>0</v>
      </c>
      <c r="J53" s="1"/>
      <c r="K53" s="1"/>
      <c r="L53" s="1"/>
      <c r="M53" s="1"/>
      <c r="N53" s="1"/>
      <c r="O53" s="1"/>
      <c r="P53" s="1"/>
    </row>
    <row r="54" spans="1:16" ht="12.75">
      <c r="A54" s="25"/>
      <c r="B54" s="200" t="s">
        <v>45</v>
      </c>
      <c r="C54" s="200"/>
      <c r="D54" s="200"/>
      <c r="E54" s="29">
        <v>0</v>
      </c>
      <c r="F54" s="29">
        <v>0</v>
      </c>
      <c r="G54" s="29">
        <v>0</v>
      </c>
      <c r="H54" s="29">
        <v>0</v>
      </c>
      <c r="I54" s="29">
        <v>0</v>
      </c>
      <c r="J54" s="1"/>
      <c r="K54" s="1"/>
      <c r="L54" s="1"/>
      <c r="M54" s="1"/>
      <c r="N54" s="1"/>
      <c r="O54" s="1"/>
      <c r="P54" s="1"/>
    </row>
    <row r="55" spans="1:16" ht="12.75">
      <c r="A55" s="1"/>
      <c r="B55" s="200" t="s">
        <v>45</v>
      </c>
      <c r="C55" s="200"/>
      <c r="D55" s="200"/>
      <c r="E55" s="29">
        <v>0</v>
      </c>
      <c r="F55" s="29">
        <v>0</v>
      </c>
      <c r="G55" s="29">
        <v>0</v>
      </c>
      <c r="H55" s="29">
        <v>0</v>
      </c>
      <c r="I55" s="29">
        <v>0</v>
      </c>
      <c r="J55" s="1"/>
      <c r="K55" s="1" t="s">
        <v>36</v>
      </c>
      <c r="L55" s="1"/>
      <c r="M55" s="1"/>
      <c r="N55" s="1"/>
      <c r="O55" s="1"/>
      <c r="P55" s="1"/>
    </row>
    <row r="56" spans="1:16" ht="13.5">
      <c r="A56" s="179"/>
      <c r="B56" s="179"/>
      <c r="C56" s="32" t="s">
        <v>46</v>
      </c>
      <c r="D56" s="31"/>
      <c r="E56" s="33">
        <f>SUM(E52:E55)</f>
        <v>0</v>
      </c>
      <c r="F56" s="33">
        <f>SUM(F52:F55)</f>
        <v>0</v>
      </c>
      <c r="G56" s="33">
        <f>SUM(G52:G55)</f>
        <v>0</v>
      </c>
      <c r="H56" s="33">
        <f>SUM(H52:H55)</f>
        <v>0</v>
      </c>
      <c r="I56" s="33">
        <f>SUM(I52:I55)</f>
        <v>0</v>
      </c>
      <c r="J56" s="10"/>
      <c r="K56" s="10"/>
      <c r="L56" s="10"/>
      <c r="M56" s="10"/>
      <c r="N56" s="10"/>
      <c r="O56" s="10"/>
      <c r="P56" s="10"/>
    </row>
    <row r="57" spans="1:16" ht="12.75">
      <c r="A57" s="1"/>
      <c r="B57" s="1"/>
      <c r="C57" s="34"/>
      <c r="D57" s="1"/>
      <c r="E57" s="1"/>
      <c r="F57" s="1"/>
      <c r="G57" s="1"/>
      <c r="H57" s="1"/>
      <c r="I57" s="1"/>
      <c r="J57" s="1"/>
      <c r="K57" s="1"/>
      <c r="L57" s="1"/>
      <c r="M57" s="1"/>
      <c r="N57" s="1"/>
      <c r="O57" s="1"/>
      <c r="P57" s="1"/>
    </row>
    <row r="58" spans="1:16" ht="14.25">
      <c r="A58" s="213" t="s">
        <v>48</v>
      </c>
      <c r="B58" s="204"/>
      <c r="C58" s="2"/>
      <c r="D58" s="2"/>
      <c r="E58" s="2"/>
      <c r="F58" s="2"/>
      <c r="G58" s="2"/>
      <c r="H58" s="2"/>
      <c r="I58" s="2"/>
      <c r="J58" s="1"/>
      <c r="K58" s="1"/>
      <c r="L58" s="1"/>
      <c r="M58" s="1"/>
      <c r="N58" s="1"/>
      <c r="O58" s="1"/>
      <c r="P58" s="1"/>
    </row>
    <row r="59" spans="1:16" ht="12.75">
      <c r="A59" s="25"/>
      <c r="B59" s="200" t="s">
        <v>49</v>
      </c>
      <c r="C59" s="200"/>
      <c r="D59" s="200"/>
      <c r="E59" s="29">
        <v>0</v>
      </c>
      <c r="F59" s="29">
        <v>0</v>
      </c>
      <c r="G59" s="29">
        <v>0</v>
      </c>
      <c r="H59" s="29">
        <v>0</v>
      </c>
      <c r="I59" s="29">
        <v>0</v>
      </c>
      <c r="J59" s="1"/>
      <c r="K59" s="1"/>
      <c r="L59" s="1"/>
      <c r="M59" s="1"/>
      <c r="N59" s="1"/>
      <c r="O59" s="1"/>
      <c r="P59" s="1"/>
    </row>
    <row r="60" spans="1:16" ht="12.75">
      <c r="A60" s="25"/>
      <c r="B60" s="200" t="s">
        <v>80</v>
      </c>
      <c r="C60" s="200"/>
      <c r="D60" s="200"/>
      <c r="E60" s="29">
        <v>0</v>
      </c>
      <c r="F60" s="29">
        <v>0</v>
      </c>
      <c r="G60" s="29">
        <v>0</v>
      </c>
      <c r="H60" s="29">
        <v>0</v>
      </c>
      <c r="I60" s="29">
        <v>0</v>
      </c>
      <c r="J60" s="1"/>
      <c r="K60" s="1"/>
      <c r="L60" s="1"/>
      <c r="M60" s="1"/>
      <c r="N60" s="1"/>
      <c r="O60" s="1"/>
      <c r="P60" s="1"/>
    </row>
    <row r="61" spans="1:16" ht="12.75">
      <c r="A61" s="25"/>
      <c r="B61" s="200" t="s">
        <v>45</v>
      </c>
      <c r="C61" s="200"/>
      <c r="D61" s="200"/>
      <c r="E61" s="29">
        <v>0</v>
      </c>
      <c r="F61" s="29">
        <v>0</v>
      </c>
      <c r="G61" s="29">
        <v>0</v>
      </c>
      <c r="H61" s="29">
        <v>0</v>
      </c>
      <c r="I61" s="29">
        <v>0</v>
      </c>
      <c r="J61" s="1"/>
      <c r="K61" s="1"/>
      <c r="L61" s="1"/>
      <c r="M61" s="1"/>
      <c r="N61" s="1"/>
      <c r="O61" s="1"/>
      <c r="P61" s="1"/>
    </row>
    <row r="62" spans="1:16" ht="12.75">
      <c r="A62" s="25"/>
      <c r="B62" s="200" t="s">
        <v>45</v>
      </c>
      <c r="C62" s="200"/>
      <c r="D62" s="200"/>
      <c r="E62" s="29">
        <v>0</v>
      </c>
      <c r="F62" s="29">
        <v>0</v>
      </c>
      <c r="G62" s="29">
        <v>0</v>
      </c>
      <c r="H62" s="29">
        <v>0</v>
      </c>
      <c r="I62" s="29">
        <v>0</v>
      </c>
      <c r="J62" s="1"/>
      <c r="K62" s="1"/>
      <c r="L62" s="1"/>
      <c r="M62" s="1"/>
      <c r="N62" s="1"/>
      <c r="O62" s="1"/>
      <c r="P62" s="1"/>
    </row>
    <row r="63" spans="1:16" ht="12.75">
      <c r="A63" s="25"/>
      <c r="B63" s="200" t="s">
        <v>45</v>
      </c>
      <c r="C63" s="200"/>
      <c r="D63" s="200"/>
      <c r="E63" s="29">
        <v>0</v>
      </c>
      <c r="F63" s="29">
        <v>0</v>
      </c>
      <c r="G63" s="29">
        <v>0</v>
      </c>
      <c r="H63" s="29">
        <v>0</v>
      </c>
      <c r="I63" s="29">
        <v>0</v>
      </c>
      <c r="J63" s="1"/>
      <c r="K63" s="1"/>
      <c r="L63" s="1"/>
      <c r="M63" s="1"/>
      <c r="N63" s="1"/>
      <c r="O63" s="1"/>
      <c r="P63" s="1"/>
    </row>
    <row r="64" spans="1:16" ht="12.75">
      <c r="A64" s="25"/>
      <c r="B64" s="200" t="s">
        <v>45</v>
      </c>
      <c r="C64" s="200"/>
      <c r="D64" s="200"/>
      <c r="E64" s="29">
        <v>0</v>
      </c>
      <c r="F64" s="29">
        <v>0</v>
      </c>
      <c r="G64" s="29">
        <v>0</v>
      </c>
      <c r="H64" s="29">
        <v>0</v>
      </c>
      <c r="I64" s="29">
        <v>0</v>
      </c>
      <c r="J64" s="1"/>
      <c r="K64" s="1"/>
      <c r="L64" s="1"/>
      <c r="M64" s="1"/>
      <c r="N64" s="1"/>
      <c r="O64" s="1"/>
      <c r="P64" s="1"/>
    </row>
    <row r="65" spans="1:16" ht="12.75">
      <c r="A65" s="25"/>
      <c r="B65" s="200" t="s">
        <v>45</v>
      </c>
      <c r="C65" s="200"/>
      <c r="D65" s="200"/>
      <c r="E65" s="29">
        <v>0</v>
      </c>
      <c r="F65" s="29">
        <v>0</v>
      </c>
      <c r="G65" s="29">
        <v>0</v>
      </c>
      <c r="H65" s="29">
        <v>0</v>
      </c>
      <c r="I65" s="29">
        <v>0</v>
      </c>
      <c r="J65" s="1"/>
      <c r="K65" s="1"/>
      <c r="L65" s="1"/>
      <c r="M65" s="1"/>
      <c r="N65" s="1"/>
      <c r="O65" s="1"/>
      <c r="P65" s="1"/>
    </row>
    <row r="66" spans="1:16" ht="12.75">
      <c r="A66" s="25"/>
      <c r="B66" s="200" t="s">
        <v>45</v>
      </c>
      <c r="C66" s="200"/>
      <c r="D66" s="200"/>
      <c r="E66" s="29">
        <v>0</v>
      </c>
      <c r="F66" s="29">
        <v>0</v>
      </c>
      <c r="G66" s="29">
        <v>0</v>
      </c>
      <c r="H66" s="29">
        <v>0</v>
      </c>
      <c r="I66" s="29">
        <v>0</v>
      </c>
      <c r="J66" s="1"/>
      <c r="K66" s="1"/>
      <c r="L66" s="1"/>
      <c r="M66" s="1"/>
      <c r="N66" s="1"/>
      <c r="O66" s="1"/>
      <c r="P66" s="1"/>
    </row>
    <row r="67" spans="1:16" ht="12.75">
      <c r="A67" s="25"/>
      <c r="B67" s="200" t="s">
        <v>45</v>
      </c>
      <c r="C67" s="200"/>
      <c r="D67" s="200"/>
      <c r="E67" s="29">
        <v>0</v>
      </c>
      <c r="F67" s="29">
        <v>0</v>
      </c>
      <c r="G67" s="29">
        <v>0</v>
      </c>
      <c r="H67" s="29">
        <v>0</v>
      </c>
      <c r="I67" s="29">
        <v>0</v>
      </c>
      <c r="J67" s="1"/>
      <c r="K67" s="1"/>
      <c r="L67" s="1"/>
      <c r="M67" s="1"/>
      <c r="N67" s="1"/>
      <c r="O67" s="1"/>
      <c r="P67" s="1"/>
    </row>
    <row r="68" spans="1:16" ht="12.75">
      <c r="A68" s="1"/>
      <c r="B68" s="200" t="s">
        <v>45</v>
      </c>
      <c r="C68" s="200"/>
      <c r="D68" s="200"/>
      <c r="E68" s="29">
        <v>0</v>
      </c>
      <c r="F68" s="29">
        <v>0</v>
      </c>
      <c r="G68" s="29">
        <v>0</v>
      </c>
      <c r="H68" s="29">
        <v>0</v>
      </c>
      <c r="I68" s="29">
        <v>0</v>
      </c>
      <c r="J68" s="1"/>
      <c r="K68" s="1"/>
      <c r="L68" s="1"/>
      <c r="M68" s="1"/>
      <c r="N68" s="1"/>
      <c r="O68" s="1"/>
      <c r="P68" s="1"/>
    </row>
    <row r="69" spans="1:16" ht="13.5">
      <c r="A69" s="179"/>
      <c r="B69" s="179"/>
      <c r="C69" s="32" t="s">
        <v>46</v>
      </c>
      <c r="D69" s="36"/>
      <c r="E69" s="33">
        <f>SUM(E59:E68)</f>
        <v>0</v>
      </c>
      <c r="F69" s="33">
        <f>SUM(F59:F68)</f>
        <v>0</v>
      </c>
      <c r="G69" s="33">
        <f>SUM(G59:G68)</f>
        <v>0</v>
      </c>
      <c r="H69" s="33">
        <f>SUM(H59:H68)</f>
        <v>0</v>
      </c>
      <c r="I69" s="33">
        <f>SUM(I59:I68)</f>
        <v>0</v>
      </c>
      <c r="J69" s="10"/>
      <c r="K69" s="10"/>
      <c r="L69" s="10"/>
      <c r="M69" s="10"/>
      <c r="N69" s="10"/>
      <c r="O69" s="10"/>
      <c r="P69" s="10"/>
    </row>
    <row r="70" spans="1:16" ht="12.75">
      <c r="A70" s="1"/>
      <c r="B70" s="1"/>
      <c r="C70" s="34"/>
      <c r="D70" s="1"/>
      <c r="E70" s="1"/>
      <c r="F70" s="1"/>
      <c r="G70" s="1"/>
      <c r="H70" s="1"/>
      <c r="I70" s="1"/>
      <c r="J70" s="201" t="s">
        <v>97</v>
      </c>
      <c r="K70" s="201"/>
      <c r="L70" s="201"/>
      <c r="M70" s="202"/>
      <c r="N70" s="202"/>
      <c r="O70" s="1"/>
      <c r="P70" s="1"/>
    </row>
    <row r="71" spans="1:16" ht="14.25">
      <c r="A71" s="24" t="s">
        <v>51</v>
      </c>
      <c r="B71" s="122"/>
      <c r="C71" s="2"/>
      <c r="D71" s="2"/>
      <c r="E71" s="2"/>
      <c r="F71" s="2"/>
      <c r="G71" s="2"/>
      <c r="H71" s="2"/>
      <c r="I71" s="2"/>
      <c r="J71" s="172"/>
      <c r="K71" s="172"/>
      <c r="L71" s="172"/>
      <c r="M71" s="172"/>
      <c r="N71" s="172"/>
      <c r="O71" s="1"/>
      <c r="P71" s="1"/>
    </row>
    <row r="72" spans="1:16" ht="12.75">
      <c r="A72" s="25"/>
      <c r="B72" s="200" t="s">
        <v>45</v>
      </c>
      <c r="C72" s="200"/>
      <c r="D72" s="200"/>
      <c r="E72" s="29">
        <v>0</v>
      </c>
      <c r="F72" s="29">
        <v>0</v>
      </c>
      <c r="G72" s="29">
        <v>0</v>
      </c>
      <c r="H72" s="29">
        <v>0</v>
      </c>
      <c r="I72" s="29">
        <v>0</v>
      </c>
      <c r="J72" s="1"/>
      <c r="K72" s="9" t="s">
        <v>30</v>
      </c>
      <c r="L72" s="1"/>
      <c r="M72" s="1"/>
      <c r="N72" s="1"/>
      <c r="O72" s="1"/>
      <c r="P72" s="1"/>
    </row>
    <row r="73" spans="1:16" ht="12.75">
      <c r="A73" s="25"/>
      <c r="B73" s="200" t="s">
        <v>45</v>
      </c>
      <c r="C73" s="200"/>
      <c r="D73" s="200"/>
      <c r="E73" s="29">
        <v>0</v>
      </c>
      <c r="F73" s="29">
        <v>0</v>
      </c>
      <c r="G73" s="29">
        <v>0</v>
      </c>
      <c r="H73" s="29">
        <v>0</v>
      </c>
      <c r="I73" s="29">
        <v>0</v>
      </c>
      <c r="J73" s="1"/>
      <c r="K73" s="9" t="s">
        <v>30</v>
      </c>
      <c r="L73" s="1"/>
      <c r="M73" s="1"/>
      <c r="N73" s="1"/>
      <c r="O73" s="1"/>
      <c r="P73" s="1"/>
    </row>
    <row r="74" spans="1:16" ht="12.75">
      <c r="A74" s="25"/>
      <c r="B74" s="200" t="s">
        <v>45</v>
      </c>
      <c r="C74" s="200"/>
      <c r="D74" s="200"/>
      <c r="E74" s="29">
        <v>0</v>
      </c>
      <c r="F74" s="29">
        <v>0</v>
      </c>
      <c r="G74" s="29">
        <v>0</v>
      </c>
      <c r="H74" s="29">
        <v>0</v>
      </c>
      <c r="I74" s="29">
        <v>0</v>
      </c>
      <c r="J74" s="1"/>
      <c r="K74" s="9" t="s">
        <v>30</v>
      </c>
      <c r="L74" s="1"/>
      <c r="M74" s="1"/>
      <c r="N74" s="1"/>
      <c r="O74" s="1"/>
      <c r="P74" s="1"/>
    </row>
    <row r="75" spans="1:16" ht="12.75">
      <c r="A75" s="25"/>
      <c r="B75" s="200" t="s">
        <v>45</v>
      </c>
      <c r="C75" s="200"/>
      <c r="D75" s="200"/>
      <c r="E75" s="29">
        <v>0</v>
      </c>
      <c r="F75" s="29">
        <v>0</v>
      </c>
      <c r="G75" s="29">
        <v>0</v>
      </c>
      <c r="H75" s="29">
        <v>0</v>
      </c>
      <c r="I75" s="29">
        <v>0</v>
      </c>
      <c r="J75" s="1"/>
      <c r="K75" s="9" t="s">
        <v>30</v>
      </c>
      <c r="L75" s="1"/>
      <c r="M75" s="1"/>
      <c r="N75" s="1"/>
      <c r="O75" s="1"/>
      <c r="P75" s="1"/>
    </row>
    <row r="76" spans="1:16" ht="12.75">
      <c r="A76" s="1"/>
      <c r="B76" s="200" t="s">
        <v>45</v>
      </c>
      <c r="C76" s="200"/>
      <c r="D76" s="200"/>
      <c r="E76" s="29">
        <v>0</v>
      </c>
      <c r="F76" s="29">
        <v>0</v>
      </c>
      <c r="G76" s="29">
        <v>0</v>
      </c>
      <c r="H76" s="29">
        <v>0</v>
      </c>
      <c r="I76" s="29">
        <v>0</v>
      </c>
      <c r="J76" s="1"/>
      <c r="K76" s="9" t="s">
        <v>30</v>
      </c>
      <c r="L76" s="1"/>
      <c r="M76" s="1"/>
      <c r="N76" s="1"/>
      <c r="O76" s="1"/>
      <c r="P76" s="1"/>
    </row>
    <row r="77" spans="1:16" ht="13.5">
      <c r="A77" s="179"/>
      <c r="B77" s="179"/>
      <c r="C77" s="32" t="s">
        <v>46</v>
      </c>
      <c r="D77" s="36"/>
      <c r="E77" s="33">
        <f>SUM(E72:E76)</f>
        <v>0</v>
      </c>
      <c r="F77" s="33">
        <f>SUM(F72:F76)</f>
        <v>0</v>
      </c>
      <c r="G77" s="33">
        <f>SUM(G72:G76)</f>
        <v>0</v>
      </c>
      <c r="H77" s="33">
        <f>SUM(H72:H76)</f>
        <v>0</v>
      </c>
      <c r="I77" s="33">
        <f>SUM(I72:I76)</f>
        <v>0</v>
      </c>
      <c r="J77" s="10"/>
      <c r="K77" s="10"/>
      <c r="L77" s="10"/>
      <c r="M77" s="10"/>
      <c r="N77" s="10"/>
      <c r="O77" s="10"/>
      <c r="P77" s="10"/>
    </row>
    <row r="78" spans="1:16" ht="12.75">
      <c r="A78" s="1"/>
      <c r="B78" s="1"/>
      <c r="C78" s="34"/>
      <c r="D78" s="1"/>
      <c r="E78" s="1"/>
      <c r="F78" s="1"/>
      <c r="G78" s="1"/>
      <c r="H78" s="1"/>
      <c r="I78" s="1"/>
      <c r="J78" s="1"/>
      <c r="K78" s="1"/>
      <c r="L78" s="1"/>
      <c r="M78" s="1"/>
      <c r="N78" s="1"/>
      <c r="O78" s="1"/>
      <c r="P78" s="1"/>
    </row>
    <row r="79" spans="1:16" ht="14.25">
      <c r="A79" s="213" t="s">
        <v>52</v>
      </c>
      <c r="B79" s="204"/>
      <c r="C79" s="2"/>
      <c r="D79" s="2"/>
      <c r="E79" s="2"/>
      <c r="F79" s="2"/>
      <c r="G79" s="2"/>
      <c r="H79" s="2"/>
      <c r="I79" s="2"/>
      <c r="J79" s="1"/>
      <c r="K79" s="1"/>
      <c r="L79" s="1"/>
      <c r="M79" s="1"/>
      <c r="N79" s="1"/>
      <c r="O79" s="1"/>
      <c r="P79" s="1"/>
    </row>
    <row r="80" spans="1:16" ht="12.75">
      <c r="A80" s="25"/>
      <c r="B80" s="200" t="s">
        <v>54</v>
      </c>
      <c r="C80" s="200"/>
      <c r="D80" s="200"/>
      <c r="E80" s="29">
        <v>0</v>
      </c>
      <c r="F80" s="29">
        <v>0</v>
      </c>
      <c r="G80" s="29">
        <v>0</v>
      </c>
      <c r="H80" s="29">
        <v>0</v>
      </c>
      <c r="I80" s="29">
        <v>0</v>
      </c>
      <c r="J80" s="1"/>
      <c r="K80" s="1"/>
      <c r="L80" s="1"/>
      <c r="M80" s="1"/>
      <c r="N80" s="1"/>
      <c r="O80" s="1"/>
      <c r="P80" s="1"/>
    </row>
    <row r="81" spans="1:16" ht="12.75">
      <c r="A81" s="25"/>
      <c r="B81" s="200" t="s">
        <v>50</v>
      </c>
      <c r="C81" s="200"/>
      <c r="D81" s="200"/>
      <c r="E81" s="29">
        <v>0</v>
      </c>
      <c r="F81" s="29">
        <v>0</v>
      </c>
      <c r="G81" s="29">
        <v>0</v>
      </c>
      <c r="H81" s="29">
        <v>0</v>
      </c>
      <c r="I81" s="29">
        <v>0</v>
      </c>
      <c r="J81" s="1"/>
      <c r="K81" s="1"/>
      <c r="L81" s="1"/>
      <c r="M81" s="1"/>
      <c r="N81" s="1"/>
      <c r="O81" s="1"/>
      <c r="P81" s="1"/>
    </row>
    <row r="82" spans="1:16" ht="12.75">
      <c r="A82" s="25"/>
      <c r="B82" s="200" t="s">
        <v>55</v>
      </c>
      <c r="C82" s="200"/>
      <c r="D82" s="200"/>
      <c r="E82" s="29">
        <v>0</v>
      </c>
      <c r="F82" s="29">
        <v>0</v>
      </c>
      <c r="G82" s="29">
        <v>0</v>
      </c>
      <c r="H82" s="29">
        <v>0</v>
      </c>
      <c r="I82" s="29">
        <v>0</v>
      </c>
      <c r="J82" s="1"/>
      <c r="K82" s="1"/>
      <c r="L82" s="1"/>
      <c r="M82" s="1"/>
      <c r="N82" s="1"/>
      <c r="O82" s="1"/>
      <c r="P82" s="1"/>
    </row>
    <row r="83" spans="1:16" ht="12.75">
      <c r="A83" s="25"/>
      <c r="B83" s="200" t="s">
        <v>81</v>
      </c>
      <c r="C83" s="200"/>
      <c r="D83" s="200"/>
      <c r="E83" s="29">
        <v>0</v>
      </c>
      <c r="F83" s="29">
        <v>0</v>
      </c>
      <c r="G83" s="29">
        <v>0</v>
      </c>
      <c r="H83" s="29">
        <v>0</v>
      </c>
      <c r="I83" s="29">
        <v>0</v>
      </c>
      <c r="J83" s="1"/>
      <c r="K83" s="1"/>
      <c r="L83" s="1"/>
      <c r="M83" s="1"/>
      <c r="N83" s="1"/>
      <c r="O83" s="1"/>
      <c r="P83" s="1"/>
    </row>
    <row r="84" spans="1:16" ht="25.5" customHeight="1">
      <c r="A84" s="25"/>
      <c r="B84" s="200" t="s">
        <v>95</v>
      </c>
      <c r="C84" s="200"/>
      <c r="D84" s="200"/>
      <c r="E84" s="29">
        <v>0</v>
      </c>
      <c r="F84" s="29">
        <v>0</v>
      </c>
      <c r="G84" s="29">
        <v>0</v>
      </c>
      <c r="H84" s="29">
        <v>0</v>
      </c>
      <c r="I84" s="29">
        <v>0</v>
      </c>
      <c r="J84" s="1"/>
      <c r="K84" s="1"/>
      <c r="L84" s="1"/>
      <c r="M84" s="1"/>
      <c r="N84" s="1"/>
      <c r="O84" s="1"/>
      <c r="P84" s="1"/>
    </row>
    <row r="85" spans="1:16" ht="12.75">
      <c r="A85" s="25"/>
      <c r="B85" s="200" t="s">
        <v>45</v>
      </c>
      <c r="C85" s="200"/>
      <c r="D85" s="200"/>
      <c r="E85" s="29">
        <v>0</v>
      </c>
      <c r="F85" s="29">
        <v>0</v>
      </c>
      <c r="G85" s="29">
        <v>0</v>
      </c>
      <c r="H85" s="29">
        <v>0</v>
      </c>
      <c r="I85" s="29">
        <v>0</v>
      </c>
      <c r="J85" s="1"/>
      <c r="K85" s="1"/>
      <c r="L85" s="1"/>
      <c r="M85" s="1"/>
      <c r="N85" s="1"/>
      <c r="O85" s="1"/>
      <c r="P85" s="1"/>
    </row>
    <row r="86" spans="1:16" ht="12.75">
      <c r="A86" s="25"/>
      <c r="B86" s="200" t="s">
        <v>45</v>
      </c>
      <c r="C86" s="200"/>
      <c r="D86" s="200"/>
      <c r="E86" s="29">
        <v>0</v>
      </c>
      <c r="F86" s="29">
        <v>0</v>
      </c>
      <c r="G86" s="29">
        <v>0</v>
      </c>
      <c r="H86" s="29">
        <v>0</v>
      </c>
      <c r="I86" s="29">
        <v>0</v>
      </c>
      <c r="J86" s="1"/>
      <c r="K86" s="1"/>
      <c r="L86" s="1"/>
      <c r="M86" s="1"/>
      <c r="N86" s="1"/>
      <c r="O86" s="1"/>
      <c r="P86" s="1"/>
    </row>
    <row r="87" spans="1:16" ht="12.75">
      <c r="A87" s="25"/>
      <c r="B87" s="200" t="s">
        <v>45</v>
      </c>
      <c r="C87" s="200"/>
      <c r="D87" s="200"/>
      <c r="E87" s="29">
        <v>0</v>
      </c>
      <c r="F87" s="29">
        <v>0</v>
      </c>
      <c r="G87" s="29">
        <v>0</v>
      </c>
      <c r="H87" s="29">
        <v>0</v>
      </c>
      <c r="I87" s="29">
        <v>0</v>
      </c>
      <c r="J87" s="1"/>
      <c r="K87" s="1"/>
      <c r="L87" s="1"/>
      <c r="M87" s="1"/>
      <c r="N87" s="1"/>
      <c r="O87" s="1"/>
      <c r="P87" s="1"/>
    </row>
    <row r="88" spans="1:16" ht="12.75">
      <c r="A88" s="25"/>
      <c r="B88" s="200" t="s">
        <v>45</v>
      </c>
      <c r="C88" s="200"/>
      <c r="D88" s="200"/>
      <c r="E88" s="29">
        <v>0</v>
      </c>
      <c r="F88" s="29">
        <v>0</v>
      </c>
      <c r="G88" s="29">
        <v>0</v>
      </c>
      <c r="H88" s="29">
        <v>0</v>
      </c>
      <c r="I88" s="29">
        <v>0</v>
      </c>
      <c r="J88" s="1"/>
      <c r="K88" s="1"/>
      <c r="L88" s="1"/>
      <c r="M88" s="1"/>
      <c r="N88" s="1"/>
      <c r="O88" s="1"/>
      <c r="P88" s="1"/>
    </row>
    <row r="89" spans="1:16" ht="12.75">
      <c r="A89" s="25"/>
      <c r="B89" s="200" t="s">
        <v>45</v>
      </c>
      <c r="C89" s="200"/>
      <c r="D89" s="200"/>
      <c r="E89" s="29">
        <v>0</v>
      </c>
      <c r="F89" s="29">
        <v>0</v>
      </c>
      <c r="G89" s="29">
        <v>0</v>
      </c>
      <c r="H89" s="29">
        <v>0</v>
      </c>
      <c r="I89" s="29">
        <v>0</v>
      </c>
      <c r="J89" s="1"/>
      <c r="K89" s="1"/>
      <c r="L89" s="1"/>
      <c r="M89" s="1"/>
      <c r="N89" s="1"/>
      <c r="O89" s="1"/>
      <c r="P89" s="1"/>
    </row>
    <row r="90" spans="1:16" ht="12.75">
      <c r="A90" s="25"/>
      <c r="B90" s="200" t="s">
        <v>45</v>
      </c>
      <c r="C90" s="200"/>
      <c r="D90" s="200"/>
      <c r="E90" s="29">
        <v>0</v>
      </c>
      <c r="F90" s="29">
        <v>0</v>
      </c>
      <c r="G90" s="29">
        <v>0</v>
      </c>
      <c r="H90" s="29">
        <v>0</v>
      </c>
      <c r="I90" s="29">
        <v>0</v>
      </c>
      <c r="J90" s="1"/>
      <c r="K90" s="1"/>
      <c r="L90" s="1"/>
      <c r="M90" s="1"/>
      <c r="N90" s="1"/>
      <c r="O90" s="1"/>
      <c r="P90" s="1"/>
    </row>
    <row r="91" spans="1:16" ht="12.75">
      <c r="A91" s="25"/>
      <c r="B91" s="200" t="s">
        <v>45</v>
      </c>
      <c r="C91" s="200"/>
      <c r="D91" s="200"/>
      <c r="E91" s="29">
        <v>0</v>
      </c>
      <c r="F91" s="29">
        <v>0</v>
      </c>
      <c r="G91" s="29">
        <v>0</v>
      </c>
      <c r="H91" s="29">
        <v>0</v>
      </c>
      <c r="I91" s="29">
        <v>0</v>
      </c>
      <c r="J91" s="1"/>
      <c r="K91" s="1"/>
      <c r="L91" s="1"/>
      <c r="M91" s="1"/>
      <c r="N91" s="1"/>
      <c r="O91" s="1"/>
      <c r="P91" s="1"/>
    </row>
    <row r="92" spans="1:16" ht="12.75">
      <c r="A92" s="25"/>
      <c r="B92" s="200" t="s">
        <v>45</v>
      </c>
      <c r="C92" s="200"/>
      <c r="D92" s="200"/>
      <c r="E92" s="29">
        <v>0</v>
      </c>
      <c r="F92" s="29">
        <v>0</v>
      </c>
      <c r="G92" s="29">
        <v>0</v>
      </c>
      <c r="H92" s="29">
        <v>0</v>
      </c>
      <c r="I92" s="29">
        <v>0</v>
      </c>
      <c r="J92" s="1"/>
      <c r="K92" s="1"/>
      <c r="L92" s="1"/>
      <c r="M92" s="1"/>
      <c r="N92" s="1"/>
      <c r="O92" s="1"/>
      <c r="P92" s="1"/>
    </row>
    <row r="93" spans="1:16" ht="12.75">
      <c r="A93" s="25"/>
      <c r="B93" s="200" t="s">
        <v>45</v>
      </c>
      <c r="C93" s="200"/>
      <c r="D93" s="200"/>
      <c r="E93" s="29">
        <v>0</v>
      </c>
      <c r="F93" s="29">
        <v>0</v>
      </c>
      <c r="G93" s="29">
        <v>0</v>
      </c>
      <c r="H93" s="29">
        <v>0</v>
      </c>
      <c r="I93" s="29">
        <v>0</v>
      </c>
      <c r="J93" s="1"/>
      <c r="K93" s="1"/>
      <c r="L93" s="1"/>
      <c r="M93" s="1"/>
      <c r="N93" s="1"/>
      <c r="O93" s="1"/>
      <c r="P93" s="1"/>
    </row>
    <row r="94" spans="1:16" ht="12.75">
      <c r="A94" s="25"/>
      <c r="B94" s="200" t="s">
        <v>45</v>
      </c>
      <c r="C94" s="200"/>
      <c r="D94" s="200"/>
      <c r="E94" s="29">
        <v>0</v>
      </c>
      <c r="F94" s="29">
        <v>0</v>
      </c>
      <c r="G94" s="29">
        <v>0</v>
      </c>
      <c r="H94" s="29">
        <v>0</v>
      </c>
      <c r="I94" s="29">
        <v>0</v>
      </c>
      <c r="J94" s="1"/>
      <c r="P94" s="1"/>
    </row>
    <row r="95" spans="1:16" ht="12.75">
      <c r="A95" s="1"/>
      <c r="B95" s="200" t="s">
        <v>45</v>
      </c>
      <c r="C95" s="200"/>
      <c r="D95" s="200"/>
      <c r="E95" s="29">
        <v>0</v>
      </c>
      <c r="F95" s="29">
        <v>0</v>
      </c>
      <c r="G95" s="29">
        <v>0</v>
      </c>
      <c r="H95" s="29">
        <v>0</v>
      </c>
      <c r="I95" s="29">
        <v>0</v>
      </c>
      <c r="J95" s="1"/>
      <c r="P95" s="1"/>
    </row>
    <row r="96" spans="1:16" ht="13.5">
      <c r="A96" s="179"/>
      <c r="B96" s="179"/>
      <c r="C96" s="32" t="s">
        <v>46</v>
      </c>
      <c r="D96" s="36"/>
      <c r="E96" s="33">
        <f>SUM(E80:E95)</f>
        <v>0</v>
      </c>
      <c r="F96" s="33">
        <f>SUM(F80:F95)</f>
        <v>0</v>
      </c>
      <c r="G96" s="33">
        <f>SUM(G80:G95)</f>
        <v>0</v>
      </c>
      <c r="H96" s="33">
        <f>SUM(H80:H95)</f>
        <v>0</v>
      </c>
      <c r="I96" s="33">
        <f>SUM(I80:I95)</f>
        <v>0</v>
      </c>
      <c r="J96" s="1"/>
      <c r="P96" s="1"/>
    </row>
    <row r="97" spans="1:16" ht="13.5">
      <c r="A97" s="115"/>
      <c r="B97" s="115"/>
      <c r="C97" s="32"/>
      <c r="D97" s="36"/>
      <c r="E97" s="33"/>
      <c r="F97" s="33"/>
      <c r="G97" s="33"/>
      <c r="H97" s="33"/>
      <c r="I97" s="33"/>
      <c r="J97" s="1"/>
      <c r="P97" s="1"/>
    </row>
    <row r="98" spans="1:16" ht="12.75">
      <c r="A98" s="115"/>
      <c r="B98" s="198" t="s">
        <v>82</v>
      </c>
      <c r="C98" s="198"/>
      <c r="D98" s="198"/>
      <c r="E98" s="29">
        <v>0</v>
      </c>
      <c r="F98" s="29">
        <v>0</v>
      </c>
      <c r="G98" s="29">
        <v>0</v>
      </c>
      <c r="H98" s="29">
        <v>0</v>
      </c>
      <c r="I98" s="29">
        <v>0</v>
      </c>
      <c r="J98" s="1"/>
      <c r="P98" s="1"/>
    </row>
    <row r="99" spans="1:16" ht="12.75">
      <c r="A99" s="115"/>
      <c r="B99" s="198" t="s">
        <v>53</v>
      </c>
      <c r="C99" s="198"/>
      <c r="D99" s="198"/>
      <c r="E99" s="26">
        <f>Directions!$E$11*Directions!$E$13</f>
        <v>0</v>
      </c>
      <c r="F99" s="26">
        <f>Directions!$F$11*Directions!$E$13*(1+Directions!$J$4/100)</f>
        <v>0</v>
      </c>
      <c r="G99" s="26">
        <f>Directions!$G$11*Directions!$E$13*(1+Directions!$J$4/100)^2</f>
        <v>0</v>
      </c>
      <c r="H99" s="26">
        <f>Directions!$H$11*Directions!$E$13*(1+Directions!$J$4/100)^3</f>
        <v>0</v>
      </c>
      <c r="I99" s="26">
        <f>Directions!$I$11*Directions!$E$13*(1+Directions!$J$4/100)^4</f>
        <v>0</v>
      </c>
      <c r="J99" s="1"/>
      <c r="P99" s="1"/>
    </row>
    <row r="100" spans="1:16" ht="12.75">
      <c r="A100" s="25"/>
      <c r="C100" s="199" t="s">
        <v>126</v>
      </c>
      <c r="D100" s="199"/>
      <c r="E100" s="118">
        <f>SUM(E98:E99)</f>
        <v>0</v>
      </c>
      <c r="F100" s="118">
        <f>SUM(F98:F99)</f>
        <v>0</v>
      </c>
      <c r="G100" s="118">
        <f>SUM(G98:G99)</f>
        <v>0</v>
      </c>
      <c r="H100" s="118">
        <f>SUM(H98:H99)</f>
        <v>0</v>
      </c>
      <c r="I100" s="118">
        <f>SUM(I98:I99)</f>
        <v>0</v>
      </c>
      <c r="J100" s="1"/>
      <c r="P100" s="1"/>
    </row>
    <row r="101" spans="10:16" ht="12.75">
      <c r="J101" s="10"/>
      <c r="K101" s="2"/>
      <c r="L101" s="220" t="s">
        <v>91</v>
      </c>
      <c r="M101" s="220"/>
      <c r="N101" s="2"/>
      <c r="O101" s="1"/>
      <c r="P101" s="10"/>
    </row>
    <row r="102" spans="1:16" ht="14.25">
      <c r="A102" s="203" t="s">
        <v>86</v>
      </c>
      <c r="B102" s="203"/>
      <c r="C102" s="204"/>
      <c r="D102" s="204"/>
      <c r="E102" s="33">
        <f>SUM(E41,E49,E56,E69,E77,E96,E100)</f>
        <v>0</v>
      </c>
      <c r="F102" s="33">
        <f>SUM(F41,F49,F56,F69,F77,F96,F100)</f>
        <v>0</v>
      </c>
      <c r="G102" s="33">
        <f>SUM(G41,G49,G56,G69,G77,G96,G100)</f>
        <v>0</v>
      </c>
      <c r="H102" s="33">
        <f>SUM(H41,H49,H56,H69,H77,H96,H100)</f>
        <v>0</v>
      </c>
      <c r="I102" s="33">
        <f>SUM(I41,I49,I56,I69,I77,I96,I99)</f>
        <v>0</v>
      </c>
      <c r="J102" s="1"/>
      <c r="K102" s="23" t="s">
        <v>88</v>
      </c>
      <c r="L102" s="23" t="s">
        <v>89</v>
      </c>
      <c r="M102" s="23" t="s">
        <v>90</v>
      </c>
      <c r="N102" s="23" t="s">
        <v>46</v>
      </c>
      <c r="O102" s="1"/>
      <c r="P102" s="1"/>
    </row>
    <row r="103" spans="1:16" ht="12.75">
      <c r="A103" s="205" t="s">
        <v>84</v>
      </c>
      <c r="B103" s="206"/>
      <c r="C103" s="207"/>
      <c r="D103" s="48">
        <f>Directions!$C$15/100</f>
        <v>0.26</v>
      </c>
      <c r="E103" s="26">
        <f>$D$103*(E102-E100-E56)</f>
        <v>0</v>
      </c>
      <c r="F103" s="26">
        <f>$D$103*(F102-F100-F56)</f>
        <v>0</v>
      </c>
      <c r="G103" s="26">
        <f>$D$103*(G102-G100-G56)</f>
        <v>0</v>
      </c>
      <c r="H103" s="26">
        <f>$D$103*(H102-H100-H56)</f>
        <v>0</v>
      </c>
      <c r="I103" s="26">
        <f>$D$103*(I102-I100-I56)</f>
        <v>0</v>
      </c>
      <c r="J103" s="1"/>
      <c r="K103" s="12">
        <v>1</v>
      </c>
      <c r="L103" s="27">
        <f>E102</f>
        <v>0</v>
      </c>
      <c r="M103" s="27">
        <f>E103</f>
        <v>0</v>
      </c>
      <c r="N103" s="27">
        <f>E104</f>
        <v>0</v>
      </c>
      <c r="O103" s="10"/>
      <c r="P103" s="10"/>
    </row>
    <row r="104" spans="1:16" ht="12.75">
      <c r="A104" s="11"/>
      <c r="B104" s="11"/>
      <c r="C104" s="36" t="s">
        <v>56</v>
      </c>
      <c r="D104" s="11"/>
      <c r="E104" s="33">
        <f>SUM(E102:E103)</f>
        <v>0</v>
      </c>
      <c r="F104" s="33">
        <f>SUM(F102:F103)</f>
        <v>0</v>
      </c>
      <c r="G104" s="33">
        <f>SUM(G102:G103)</f>
        <v>0</v>
      </c>
      <c r="H104" s="33">
        <f>SUM(H102:H103)</f>
        <v>0</v>
      </c>
      <c r="I104" s="33">
        <f>SUM(I102:I103)</f>
        <v>0</v>
      </c>
      <c r="J104" s="1"/>
      <c r="K104" s="23">
        <v>2</v>
      </c>
      <c r="L104" s="26">
        <f>F102+L103</f>
        <v>0</v>
      </c>
      <c r="M104" s="26">
        <f>F103+M103</f>
        <v>0</v>
      </c>
      <c r="N104" s="26">
        <f>F104+N103</f>
        <v>0</v>
      </c>
      <c r="O104" s="1"/>
      <c r="P104" s="1"/>
    </row>
    <row r="105" spans="1:16" ht="12.75">
      <c r="A105" s="1"/>
      <c r="B105" s="1"/>
      <c r="C105" s="1"/>
      <c r="D105" s="1"/>
      <c r="E105" s="1"/>
      <c r="F105" s="1"/>
      <c r="G105" s="1"/>
      <c r="H105" s="1"/>
      <c r="I105" s="1"/>
      <c r="J105" s="1"/>
      <c r="K105" s="23">
        <v>3</v>
      </c>
      <c r="L105" s="26">
        <f>G102+L104</f>
        <v>0</v>
      </c>
      <c r="M105" s="26">
        <f>G103+M104</f>
        <v>0</v>
      </c>
      <c r="N105" s="26">
        <f>G104+N104</f>
        <v>0</v>
      </c>
      <c r="O105" s="10"/>
      <c r="P105" s="10"/>
    </row>
    <row r="106" spans="1:16" ht="12.75">
      <c r="A106" s="1"/>
      <c r="B106" s="1"/>
      <c r="C106" s="1"/>
      <c r="D106" s="1"/>
      <c r="E106" s="1"/>
      <c r="F106" s="1"/>
      <c r="G106" s="1"/>
      <c r="H106" s="1"/>
      <c r="I106" s="1"/>
      <c r="K106" s="23">
        <v>4</v>
      </c>
      <c r="L106" s="26">
        <f>H102+L105</f>
        <v>0</v>
      </c>
      <c r="M106" s="26">
        <f>H103+M105</f>
        <v>0</v>
      </c>
      <c r="N106" s="26">
        <f>H104+N105</f>
        <v>0</v>
      </c>
      <c r="O106" s="1"/>
      <c r="P106" s="1"/>
    </row>
    <row r="107" spans="1:16" ht="12.75">
      <c r="A107" s="1"/>
      <c r="B107" s="1"/>
      <c r="C107" s="1"/>
      <c r="D107" s="1"/>
      <c r="E107" s="1"/>
      <c r="F107" s="1"/>
      <c r="G107" s="1"/>
      <c r="H107" s="1"/>
      <c r="I107" s="1"/>
      <c r="K107" s="130">
        <v>5</v>
      </c>
      <c r="L107" s="131">
        <f>I102+L106</f>
        <v>0</v>
      </c>
      <c r="M107" s="131">
        <f>I103+M106</f>
        <v>0</v>
      </c>
      <c r="N107" s="131">
        <f>I104+N106</f>
        <v>0</v>
      </c>
      <c r="O107" s="10"/>
      <c r="P107" s="1"/>
    </row>
    <row r="108" spans="11:16" ht="12.75">
      <c r="K108" s="51"/>
      <c r="L108" s="51"/>
      <c r="M108" s="51"/>
      <c r="N108" s="51"/>
      <c r="O108" s="51"/>
      <c r="P108" s="1"/>
    </row>
    <row r="109" spans="10:15" ht="12.75">
      <c r="J109" s="121"/>
      <c r="K109" s="120"/>
      <c r="L109" s="120"/>
      <c r="M109" s="120"/>
      <c r="N109" s="120"/>
      <c r="O109" s="120"/>
    </row>
    <row r="110" spans="10:15" ht="12.75">
      <c r="J110" s="121"/>
      <c r="K110" s="120"/>
      <c r="L110" s="120"/>
      <c r="M110" s="120"/>
      <c r="N110" s="120"/>
      <c r="O110" s="120"/>
    </row>
    <row r="111" spans="11:15" ht="12.75">
      <c r="K111" s="120"/>
      <c r="L111" s="120"/>
      <c r="M111" s="120"/>
      <c r="N111" s="120"/>
      <c r="O111" s="120"/>
    </row>
  </sheetData>
  <sheetProtection password="8B17" sheet="1" objects="1" scenarios="1" formatCells="0" formatColumns="0" formatRows="0" insertRows="0" deleteColumns="0" deleteRows="0"/>
  <mergeCells count="91">
    <mergeCell ref="L101:M101"/>
    <mergeCell ref="B5:D5"/>
    <mergeCell ref="B18:D18"/>
    <mergeCell ref="C16:D16"/>
    <mergeCell ref="C29:D29"/>
    <mergeCell ref="B68:D68"/>
    <mergeCell ref="B72:D72"/>
    <mergeCell ref="B73:D73"/>
    <mergeCell ref="B63:D63"/>
    <mergeCell ref="B64:D64"/>
    <mergeCell ref="A49:B49"/>
    <mergeCell ref="B45:D45"/>
    <mergeCell ref="B61:D61"/>
    <mergeCell ref="A79:B79"/>
    <mergeCell ref="A58:B58"/>
    <mergeCell ref="B74:D74"/>
    <mergeCell ref="B75:D75"/>
    <mergeCell ref="B76:D76"/>
    <mergeCell ref="B67:D67"/>
    <mergeCell ref="B65:D65"/>
    <mergeCell ref="B52:D52"/>
    <mergeCell ref="B53:D53"/>
    <mergeCell ref="B54:D54"/>
    <mergeCell ref="B55:D55"/>
    <mergeCell ref="B85:D85"/>
    <mergeCell ref="B93:D93"/>
    <mergeCell ref="B87:D87"/>
    <mergeCell ref="B88:D88"/>
    <mergeCell ref="B89:D89"/>
    <mergeCell ref="B90:D90"/>
    <mergeCell ref="B91:D91"/>
    <mergeCell ref="B92:D92"/>
    <mergeCell ref="B83:D83"/>
    <mergeCell ref="B82:D82"/>
    <mergeCell ref="B24:D24"/>
    <mergeCell ref="B25:D25"/>
    <mergeCell ref="A56:B56"/>
    <mergeCell ref="B26:D26"/>
    <mergeCell ref="B27:D27"/>
    <mergeCell ref="B32:D32"/>
    <mergeCell ref="B66:D66"/>
    <mergeCell ref="B62:D62"/>
    <mergeCell ref="B8:D8"/>
    <mergeCell ref="B9:D9"/>
    <mergeCell ref="B10:D10"/>
    <mergeCell ref="B11:D11"/>
    <mergeCell ref="A1:B1"/>
    <mergeCell ref="C1:I1"/>
    <mergeCell ref="B6:D6"/>
    <mergeCell ref="B7:D7"/>
    <mergeCell ref="A2:B2"/>
    <mergeCell ref="A3:B3"/>
    <mergeCell ref="A4:B4"/>
    <mergeCell ref="B44:D44"/>
    <mergeCell ref="A40:B40"/>
    <mergeCell ref="A34:B34"/>
    <mergeCell ref="A29:B29"/>
    <mergeCell ref="B31:E31"/>
    <mergeCell ref="A36:B36"/>
    <mergeCell ref="A43:B43"/>
    <mergeCell ref="A16:B16"/>
    <mergeCell ref="B12:D12"/>
    <mergeCell ref="B13:D13"/>
    <mergeCell ref="B14:D14"/>
    <mergeCell ref="B15:D15"/>
    <mergeCell ref="B19:D19"/>
    <mergeCell ref="B20:D20"/>
    <mergeCell ref="B21:D21"/>
    <mergeCell ref="B28:D28"/>
    <mergeCell ref="B22:D22"/>
    <mergeCell ref="B23:D23"/>
    <mergeCell ref="A102:D102"/>
    <mergeCell ref="A103:C103"/>
    <mergeCell ref="B46:D46"/>
    <mergeCell ref="B47:D47"/>
    <mergeCell ref="B48:D48"/>
    <mergeCell ref="B60:D60"/>
    <mergeCell ref="B59:D59"/>
    <mergeCell ref="A77:B77"/>
    <mergeCell ref="A69:B69"/>
    <mergeCell ref="A96:B96"/>
    <mergeCell ref="B98:D98"/>
    <mergeCell ref="C100:D100"/>
    <mergeCell ref="B86:D86"/>
    <mergeCell ref="J70:N71"/>
    <mergeCell ref="B81:D81"/>
    <mergeCell ref="B80:D80"/>
    <mergeCell ref="B99:D99"/>
    <mergeCell ref="B94:D94"/>
    <mergeCell ref="B95:D95"/>
    <mergeCell ref="B84:D84"/>
  </mergeCells>
  <dataValidations count="8">
    <dataValidation type="list" allowBlank="1" showInputMessage="1" showErrorMessage="1" sqref="K72:K76">
      <formula1>"N, Y"</formula1>
    </dataValidation>
    <dataValidation allowBlank="1" showErrorMessage="1" prompt="Equipment must be over$5,000,&#10; otherwise list as&#10;Supplies  or Other" sqref="E56:I56"/>
    <dataValidation allowBlank="1" showInputMessage="1" showErrorMessage="1" prompt="Do Not type in this cell" sqref="E32:I32"/>
    <dataValidation allowBlank="1" showInputMessage="1" showErrorMessage="1" promptTitle="Salary" prompt="Indicate Full-time salary here" sqref="J6:J15 J19:J28"/>
    <dataValidation type="whole" allowBlank="1" showInputMessage="1" showErrorMessage="1" prompt="Indicate percent of effort as Whole number, e.g., &#10;25 would represent 25% time" sqref="K19:K28 K6:K15">
      <formula1>0</formula1>
      <formula2>100</formula2>
    </dataValidation>
    <dataValidation allowBlank="1" showErrorMessage="1" promptTitle="DO NOT CHANGE" prompt="Put the salary in column J and percentage in column K, Indicate summer activity. Then the program will automatically compute information." sqref="E16:H16 E29:I29"/>
    <dataValidation type="whole" operator="greaterThanOrEqual" allowBlank="1" showInputMessage="1" showErrorMessage="1" prompt="Equipment must be $5,000 or more for a single item,&#10; otherwise list as Supplies  or Other" sqref="E52:I55">
      <formula1>5000</formula1>
    </dataValidation>
    <dataValidation allowBlank="1" showErrorMessage="1" promptTitle="DO NOT CHANGE" prompt="Enter the salary information on the Employee_Info sheet." sqref="E19:I28"/>
  </dataValidations>
  <printOptions gridLines="1" horizontalCentered="1"/>
  <pageMargins left="0.75" right="0.75" top="0.75" bottom="0.75" header="0.25" footer="0.25"/>
  <pageSetup orientation="portrait" scale="99" r:id="rId3"/>
  <colBreaks count="1" manualBreakCount="1">
    <brk id="9" max="65535" man="1"/>
  </colBreaks>
  <legacyDrawing r:id="rId2"/>
</worksheet>
</file>

<file path=xl/worksheets/sheet5.xml><?xml version="1.0" encoding="utf-8"?>
<worksheet xmlns="http://schemas.openxmlformats.org/spreadsheetml/2006/main" xmlns:r="http://schemas.openxmlformats.org/officeDocument/2006/relationships">
  <dimension ref="A1:O32"/>
  <sheetViews>
    <sheetView workbookViewId="0" topLeftCell="A1">
      <selection activeCell="A3" sqref="A3"/>
    </sheetView>
  </sheetViews>
  <sheetFormatPr defaultColWidth="9.140625" defaultRowHeight="12.75"/>
  <cols>
    <col min="1" max="1" width="25.140625" style="0" customWidth="1"/>
    <col min="4" max="4" width="7.8515625" style="0" customWidth="1"/>
    <col min="5" max="5" width="7.140625" style="0" customWidth="1"/>
    <col min="6" max="7" width="7.57421875" style="0" customWidth="1"/>
    <col min="8" max="8" width="7.28125" style="0" customWidth="1"/>
    <col min="9" max="9" width="7.421875" style="0" customWidth="1"/>
    <col min="10" max="10" width="9.57421875" style="0" customWidth="1"/>
  </cols>
  <sheetData>
    <row r="1" spans="1:15" ht="15.75">
      <c r="A1" s="151" t="s">
        <v>135</v>
      </c>
      <c r="B1" s="152"/>
      <c r="C1" s="152"/>
      <c r="D1" s="152"/>
      <c r="E1" s="152"/>
      <c r="F1" s="152"/>
      <c r="G1" s="152"/>
      <c r="H1" s="152"/>
      <c r="I1" s="152"/>
      <c r="J1" s="152"/>
      <c r="K1" s="152"/>
      <c r="L1" s="152"/>
      <c r="M1" s="152"/>
      <c r="N1" s="132"/>
      <c r="O1" s="132"/>
    </row>
    <row r="2" spans="1:15" ht="12.75">
      <c r="A2" s="132"/>
      <c r="B2" s="132"/>
      <c r="C2" s="132"/>
      <c r="D2" s="132"/>
      <c r="E2" s="132"/>
      <c r="F2" s="132"/>
      <c r="G2" s="132"/>
      <c r="H2" s="132"/>
      <c r="I2" s="132"/>
      <c r="J2" s="132"/>
      <c r="K2" s="132"/>
      <c r="L2" s="132"/>
      <c r="M2" s="132"/>
      <c r="N2" s="132"/>
      <c r="O2" s="132"/>
    </row>
    <row r="3" spans="1:15" ht="12.75">
      <c r="A3" s="132"/>
      <c r="B3" s="132"/>
      <c r="C3" s="132"/>
      <c r="D3" s="132"/>
      <c r="E3" s="132"/>
      <c r="F3" s="132"/>
      <c r="G3" s="132"/>
      <c r="H3" s="132"/>
      <c r="I3" s="132"/>
      <c r="J3" s="132"/>
      <c r="K3" s="132"/>
      <c r="L3" s="132"/>
      <c r="M3" s="132"/>
      <c r="N3" s="132"/>
      <c r="O3" s="132"/>
    </row>
    <row r="4" spans="1:15" ht="12.75">
      <c r="A4" s="132"/>
      <c r="B4" s="132"/>
      <c r="C4" s="132"/>
      <c r="D4" s="132"/>
      <c r="E4" s="132"/>
      <c r="F4" s="132"/>
      <c r="G4" s="132"/>
      <c r="H4" s="132"/>
      <c r="I4" s="132"/>
      <c r="J4" s="132"/>
      <c r="K4" s="132"/>
      <c r="L4" s="132"/>
      <c r="M4" s="132"/>
      <c r="N4" s="132"/>
      <c r="O4" s="132"/>
    </row>
    <row r="5" spans="1:15" ht="12.75">
      <c r="A5" s="132"/>
      <c r="B5" s="132"/>
      <c r="C5" s="132"/>
      <c r="D5" s="132"/>
      <c r="E5" s="132"/>
      <c r="F5" s="132"/>
      <c r="G5" s="132"/>
      <c r="H5" s="132"/>
      <c r="I5" s="132"/>
      <c r="J5" s="132"/>
      <c r="K5" s="133" t="s">
        <v>103</v>
      </c>
      <c r="L5" s="133" t="s">
        <v>99</v>
      </c>
      <c r="M5" s="133" t="s">
        <v>100</v>
      </c>
      <c r="N5" s="133" t="s">
        <v>101</v>
      </c>
      <c r="O5" s="149" t="s">
        <v>102</v>
      </c>
    </row>
    <row r="6" spans="1:15" ht="12.75">
      <c r="A6" s="134" t="str">
        <f>Employee_Info!A6</f>
        <v>Full Time Employees</v>
      </c>
      <c r="B6" s="2"/>
      <c r="C6" s="217" t="s">
        <v>96</v>
      </c>
      <c r="D6" s="132"/>
      <c r="E6" s="132"/>
      <c r="F6" s="132"/>
      <c r="G6" s="132"/>
      <c r="H6" s="132"/>
      <c r="I6" s="145"/>
      <c r="J6" s="132"/>
      <c r="K6" s="135" t="s">
        <v>25</v>
      </c>
      <c r="L6" s="135" t="s">
        <v>25</v>
      </c>
      <c r="M6" s="135" t="s">
        <v>25</v>
      </c>
      <c r="N6" s="135" t="s">
        <v>25</v>
      </c>
      <c r="O6" s="150" t="s">
        <v>25</v>
      </c>
    </row>
    <row r="7" spans="1:15" ht="12.75">
      <c r="A7" s="136"/>
      <c r="B7" s="136"/>
      <c r="C7" s="218"/>
      <c r="D7" s="132"/>
      <c r="E7" s="133" t="s">
        <v>103</v>
      </c>
      <c r="F7" s="133" t="s">
        <v>99</v>
      </c>
      <c r="G7" s="133" t="s">
        <v>100</v>
      </c>
      <c r="H7" s="133" t="s">
        <v>101</v>
      </c>
      <c r="I7" s="146" t="s">
        <v>102</v>
      </c>
      <c r="J7" s="132"/>
      <c r="K7" s="135" t="s">
        <v>27</v>
      </c>
      <c r="L7" s="135" t="s">
        <v>27</v>
      </c>
      <c r="M7" s="135" t="s">
        <v>27</v>
      </c>
      <c r="N7" s="135" t="s">
        <v>27</v>
      </c>
      <c r="O7" s="150" t="s">
        <v>27</v>
      </c>
    </row>
    <row r="8" spans="1:15" ht="12.75">
      <c r="A8" s="137" t="s">
        <v>105</v>
      </c>
      <c r="B8" s="137" t="s">
        <v>128</v>
      </c>
      <c r="C8" s="222"/>
      <c r="D8" s="132"/>
      <c r="E8" s="135" t="s">
        <v>6</v>
      </c>
      <c r="F8" s="135" t="s">
        <v>6</v>
      </c>
      <c r="G8" s="135" t="s">
        <v>6</v>
      </c>
      <c r="H8" s="135" t="s">
        <v>6</v>
      </c>
      <c r="I8" s="147" t="s">
        <v>6</v>
      </c>
      <c r="J8" s="132"/>
      <c r="K8" s="135" t="s">
        <v>29</v>
      </c>
      <c r="L8" s="135" t="s">
        <v>29</v>
      </c>
      <c r="M8" s="135" t="s">
        <v>29</v>
      </c>
      <c r="N8" s="135" t="s">
        <v>29</v>
      </c>
      <c r="O8" s="150" t="s">
        <v>29</v>
      </c>
    </row>
    <row r="9" spans="1:15" ht="12.75">
      <c r="A9" s="2" t="str">
        <f>Employee_Info!A9</f>
        <v>.</v>
      </c>
      <c r="B9" s="26">
        <f>Employee_Info!B9</f>
        <v>0</v>
      </c>
      <c r="C9" s="138">
        <f>Employee_Info!C9</f>
        <v>9</v>
      </c>
      <c r="D9" s="132"/>
      <c r="E9" s="139">
        <f>Employee_Info!E9</f>
        <v>0</v>
      </c>
      <c r="F9" s="139">
        <f>Employee_Info!F9</f>
        <v>0</v>
      </c>
      <c r="G9" s="139">
        <f>Employee_Info!G9</f>
        <v>0</v>
      </c>
      <c r="H9" s="139">
        <f>Employee_Info!H9</f>
        <v>0</v>
      </c>
      <c r="I9" s="148">
        <f>Employee_Info!I9</f>
        <v>0</v>
      </c>
      <c r="J9" s="132"/>
      <c r="K9" s="140">
        <f>Employee_Info!K9</f>
        <v>0</v>
      </c>
      <c r="L9" s="140">
        <f>Employee_Info!L9</f>
        <v>0</v>
      </c>
      <c r="M9" s="140">
        <f>Employee_Info!M9</f>
        <v>0</v>
      </c>
      <c r="N9" s="140">
        <f>Employee_Info!N9</f>
        <v>0</v>
      </c>
      <c r="O9" s="150">
        <f>Employee_Info!O9</f>
        <v>0</v>
      </c>
    </row>
    <row r="10" spans="1:15" ht="12.75">
      <c r="A10" s="2" t="str">
        <f>Employee_Info!A10</f>
        <v>.</v>
      </c>
      <c r="B10" s="26">
        <f>Employee_Info!B10</f>
        <v>0</v>
      </c>
      <c r="C10" s="138">
        <f>Employee_Info!C10</f>
        <v>9</v>
      </c>
      <c r="D10" s="132"/>
      <c r="E10" s="139">
        <f>Employee_Info!E10</f>
        <v>0</v>
      </c>
      <c r="F10" s="139">
        <f>Employee_Info!F10</f>
        <v>0</v>
      </c>
      <c r="G10" s="139">
        <f>Employee_Info!G10</f>
        <v>0</v>
      </c>
      <c r="H10" s="139">
        <f>Employee_Info!H10</f>
        <v>0</v>
      </c>
      <c r="I10" s="148">
        <f>Employee_Info!I10</f>
        <v>0</v>
      </c>
      <c r="J10" s="132"/>
      <c r="K10" s="140">
        <f>Employee_Info!K10</f>
        <v>0</v>
      </c>
      <c r="L10" s="140">
        <f>Employee_Info!L10</f>
        <v>0</v>
      </c>
      <c r="M10" s="140">
        <f>Employee_Info!M10</f>
        <v>0</v>
      </c>
      <c r="N10" s="140">
        <f>Employee_Info!N10</f>
        <v>0</v>
      </c>
      <c r="O10" s="150">
        <f>Employee_Info!O10</f>
        <v>0</v>
      </c>
    </row>
    <row r="11" spans="1:15" ht="12.75">
      <c r="A11" s="2" t="str">
        <f>Employee_Info!A11</f>
        <v>.</v>
      </c>
      <c r="B11" s="26">
        <f>Employee_Info!B11</f>
        <v>0</v>
      </c>
      <c r="C11" s="138">
        <f>Employee_Info!C11</f>
        <v>9</v>
      </c>
      <c r="D11" s="132"/>
      <c r="E11" s="139">
        <f>Employee_Info!E11</f>
        <v>0</v>
      </c>
      <c r="F11" s="139">
        <f>Employee_Info!F11</f>
        <v>0</v>
      </c>
      <c r="G11" s="139">
        <f>Employee_Info!G11</f>
        <v>0</v>
      </c>
      <c r="H11" s="139">
        <f>Employee_Info!H11</f>
        <v>0</v>
      </c>
      <c r="I11" s="148">
        <f>Employee_Info!I11</f>
        <v>0</v>
      </c>
      <c r="J11" s="132"/>
      <c r="K11" s="140">
        <f>Employee_Info!K11</f>
        <v>0</v>
      </c>
      <c r="L11" s="140">
        <f>Employee_Info!L11</f>
        <v>0</v>
      </c>
      <c r="M11" s="140">
        <f>Employee_Info!M11</f>
        <v>0</v>
      </c>
      <c r="N11" s="140">
        <f>Employee_Info!N11</f>
        <v>0</v>
      </c>
      <c r="O11" s="150">
        <f>Employee_Info!O11</f>
        <v>0</v>
      </c>
    </row>
    <row r="12" spans="1:15" ht="12.75">
      <c r="A12" s="2" t="str">
        <f>Employee_Info!A12</f>
        <v>.</v>
      </c>
      <c r="B12" s="26">
        <f>Employee_Info!B12</f>
        <v>0</v>
      </c>
      <c r="C12" s="138">
        <f>Employee_Info!C12</f>
        <v>9</v>
      </c>
      <c r="D12" s="132"/>
      <c r="E12" s="139">
        <f>Employee_Info!E12</f>
        <v>0</v>
      </c>
      <c r="F12" s="139">
        <f>Employee_Info!F12</f>
        <v>0</v>
      </c>
      <c r="G12" s="139">
        <f>Employee_Info!G12</f>
        <v>0</v>
      </c>
      <c r="H12" s="139">
        <f>Employee_Info!H12</f>
        <v>0</v>
      </c>
      <c r="I12" s="148">
        <f>Employee_Info!I12</f>
        <v>0</v>
      </c>
      <c r="J12" s="132"/>
      <c r="K12" s="140">
        <f>Employee_Info!K12</f>
        <v>0</v>
      </c>
      <c r="L12" s="140">
        <f>Employee_Info!L12</f>
        <v>0</v>
      </c>
      <c r="M12" s="140">
        <f>Employee_Info!M12</f>
        <v>0</v>
      </c>
      <c r="N12" s="140">
        <f>Employee_Info!N12</f>
        <v>0</v>
      </c>
      <c r="O12" s="150">
        <f>Employee_Info!O12</f>
        <v>0</v>
      </c>
    </row>
    <row r="13" spans="1:15" ht="12.75">
      <c r="A13" s="2" t="str">
        <f>Employee_Info!A13</f>
        <v>.</v>
      </c>
      <c r="B13" s="26">
        <f>Employee_Info!B13</f>
        <v>0</v>
      </c>
      <c r="C13" s="138">
        <f>Employee_Info!C13</f>
        <v>9</v>
      </c>
      <c r="D13" s="132"/>
      <c r="E13" s="139">
        <f>Employee_Info!E13</f>
        <v>0</v>
      </c>
      <c r="F13" s="139">
        <f>Employee_Info!F13</f>
        <v>0</v>
      </c>
      <c r="G13" s="139">
        <f>Employee_Info!G13</f>
        <v>0</v>
      </c>
      <c r="H13" s="139">
        <f>Employee_Info!H13</f>
        <v>0</v>
      </c>
      <c r="I13" s="148">
        <f>Employee_Info!I13</f>
        <v>0</v>
      </c>
      <c r="J13" s="132"/>
      <c r="K13" s="140">
        <f>Employee_Info!K13</f>
        <v>0</v>
      </c>
      <c r="L13" s="140">
        <f>Employee_Info!L13</f>
        <v>0</v>
      </c>
      <c r="M13" s="140">
        <f>Employee_Info!M13</f>
        <v>0</v>
      </c>
      <c r="N13" s="140">
        <f>Employee_Info!N13</f>
        <v>0</v>
      </c>
      <c r="O13" s="150">
        <f>Employee_Info!O13</f>
        <v>0</v>
      </c>
    </row>
    <row r="14" spans="1:15" ht="12.75">
      <c r="A14" s="2" t="str">
        <f>Employee_Info!A14</f>
        <v>.</v>
      </c>
      <c r="B14" s="26">
        <f>Employee_Info!B14</f>
        <v>0</v>
      </c>
      <c r="C14" s="138">
        <f>Employee_Info!C14</f>
        <v>9</v>
      </c>
      <c r="D14" s="132"/>
      <c r="E14" s="139">
        <f>Employee_Info!E14</f>
        <v>0</v>
      </c>
      <c r="F14" s="139">
        <f>Employee_Info!F14</f>
        <v>0</v>
      </c>
      <c r="G14" s="139">
        <f>Employee_Info!G14</f>
        <v>0</v>
      </c>
      <c r="H14" s="139">
        <f>Employee_Info!H14</f>
        <v>0</v>
      </c>
      <c r="I14" s="148">
        <f>Employee_Info!I14</f>
        <v>0</v>
      </c>
      <c r="J14" s="132"/>
      <c r="K14" s="140">
        <f>Employee_Info!K14</f>
        <v>0</v>
      </c>
      <c r="L14" s="140">
        <f>Employee_Info!L14</f>
        <v>0</v>
      </c>
      <c r="M14" s="140">
        <f>Employee_Info!M14</f>
        <v>0</v>
      </c>
      <c r="N14" s="140">
        <f>Employee_Info!N14</f>
        <v>0</v>
      </c>
      <c r="O14" s="150">
        <f>Employee_Info!O14</f>
        <v>0</v>
      </c>
    </row>
    <row r="15" spans="1:15" ht="12.75">
      <c r="A15" s="2" t="str">
        <f>Employee_Info!A15</f>
        <v>.</v>
      </c>
      <c r="B15" s="26">
        <f>Employee_Info!B15</f>
        <v>0</v>
      </c>
      <c r="C15" s="138">
        <f>Employee_Info!C15</f>
        <v>9</v>
      </c>
      <c r="D15" s="132"/>
      <c r="E15" s="139">
        <f>Employee_Info!E15</f>
        <v>0</v>
      </c>
      <c r="F15" s="139">
        <f>Employee_Info!F15</f>
        <v>0</v>
      </c>
      <c r="G15" s="139">
        <f>Employee_Info!G15</f>
        <v>0</v>
      </c>
      <c r="H15" s="139">
        <f>Employee_Info!H15</f>
        <v>0</v>
      </c>
      <c r="I15" s="148">
        <f>Employee_Info!I15</f>
        <v>0</v>
      </c>
      <c r="J15" s="132"/>
      <c r="K15" s="140">
        <f>Employee_Info!K15</f>
        <v>0</v>
      </c>
      <c r="L15" s="140">
        <f>Employee_Info!L15</f>
        <v>0</v>
      </c>
      <c r="M15" s="140">
        <f>Employee_Info!M15</f>
        <v>0</v>
      </c>
      <c r="N15" s="140">
        <f>Employee_Info!N15</f>
        <v>0</v>
      </c>
      <c r="O15" s="150">
        <f>Employee_Info!O15</f>
        <v>0</v>
      </c>
    </row>
    <row r="16" spans="1:15" ht="12.75">
      <c r="A16" s="2" t="str">
        <f>Employee_Info!A16</f>
        <v>.</v>
      </c>
      <c r="B16" s="26">
        <f>Employee_Info!B16</f>
        <v>0</v>
      </c>
      <c r="C16" s="138">
        <f>Employee_Info!C16</f>
        <v>9</v>
      </c>
      <c r="D16" s="132"/>
      <c r="E16" s="139">
        <f>Employee_Info!E16</f>
        <v>0</v>
      </c>
      <c r="F16" s="139">
        <f>Employee_Info!F16</f>
        <v>0</v>
      </c>
      <c r="G16" s="139">
        <f>Employee_Info!G16</f>
        <v>0</v>
      </c>
      <c r="H16" s="139">
        <f>Employee_Info!H16</f>
        <v>0</v>
      </c>
      <c r="I16" s="148">
        <f>Employee_Info!I16</f>
        <v>0</v>
      </c>
      <c r="J16" s="132"/>
      <c r="K16" s="140">
        <f>Employee_Info!K16</f>
        <v>0</v>
      </c>
      <c r="L16" s="140">
        <f>Employee_Info!L16</f>
        <v>0</v>
      </c>
      <c r="M16" s="140">
        <f>Employee_Info!M16</f>
        <v>0</v>
      </c>
      <c r="N16" s="140">
        <f>Employee_Info!N16</f>
        <v>0</v>
      </c>
      <c r="O16" s="150">
        <f>Employee_Info!O16</f>
        <v>0</v>
      </c>
    </row>
    <row r="17" spans="1:15" ht="12.75">
      <c r="A17" s="2" t="str">
        <f>Employee_Info!A17</f>
        <v>.</v>
      </c>
      <c r="B17" s="26">
        <f>Employee_Info!B17</f>
        <v>0</v>
      </c>
      <c r="C17" s="138">
        <f>Employee_Info!C17</f>
        <v>9</v>
      </c>
      <c r="D17" s="132"/>
      <c r="E17" s="139">
        <f>Employee_Info!E17</f>
        <v>0</v>
      </c>
      <c r="F17" s="139">
        <f>Employee_Info!F17</f>
        <v>0</v>
      </c>
      <c r="G17" s="139">
        <f>Employee_Info!G17</f>
        <v>0</v>
      </c>
      <c r="H17" s="139">
        <f>Employee_Info!H17</f>
        <v>0</v>
      </c>
      <c r="I17" s="148">
        <f>Employee_Info!I17</f>
        <v>0</v>
      </c>
      <c r="J17" s="132"/>
      <c r="K17" s="140">
        <f>Employee_Info!K17</f>
        <v>0</v>
      </c>
      <c r="L17" s="140">
        <f>Employee_Info!L17</f>
        <v>0</v>
      </c>
      <c r="M17" s="140">
        <f>Employee_Info!M17</f>
        <v>0</v>
      </c>
      <c r="N17" s="140">
        <f>Employee_Info!N17</f>
        <v>0</v>
      </c>
      <c r="O17" s="150">
        <f>Employee_Info!O17</f>
        <v>0</v>
      </c>
    </row>
    <row r="18" spans="1:15" ht="12.75">
      <c r="A18" s="2" t="str">
        <f>Employee_Info!A18</f>
        <v>.</v>
      </c>
      <c r="B18" s="26">
        <f>Employee_Info!B18</f>
        <v>0</v>
      </c>
      <c r="C18" s="138">
        <f>Employee_Info!C18</f>
        <v>9</v>
      </c>
      <c r="D18" s="132"/>
      <c r="E18" s="139">
        <f>Employee_Info!E18</f>
        <v>0</v>
      </c>
      <c r="F18" s="139">
        <f>Employee_Info!F18</f>
        <v>0</v>
      </c>
      <c r="G18" s="139">
        <f>Employee_Info!G18</f>
        <v>0</v>
      </c>
      <c r="H18" s="139">
        <f>Employee_Info!H18</f>
        <v>0</v>
      </c>
      <c r="I18" s="148">
        <f>Employee_Info!I18</f>
        <v>0</v>
      </c>
      <c r="J18" s="132"/>
      <c r="K18" s="140">
        <f>Employee_Info!K18</f>
        <v>0</v>
      </c>
      <c r="L18" s="140">
        <f>Employee_Info!L18</f>
        <v>0</v>
      </c>
      <c r="M18" s="140">
        <f>Employee_Info!M18</f>
        <v>0</v>
      </c>
      <c r="N18" s="140">
        <f>Employee_Info!N18</f>
        <v>0</v>
      </c>
      <c r="O18" s="150">
        <f>Employee_Info!O18</f>
        <v>0</v>
      </c>
    </row>
    <row r="19" spans="1:15" ht="12.75">
      <c r="A19" s="132"/>
      <c r="B19" s="132"/>
      <c r="C19" s="132"/>
      <c r="D19" s="132"/>
      <c r="E19" s="132"/>
      <c r="F19" s="132"/>
      <c r="G19" s="132"/>
      <c r="H19" s="132"/>
      <c r="I19" s="132"/>
      <c r="J19" s="132"/>
      <c r="K19" s="132"/>
      <c r="L19" s="132"/>
      <c r="M19" s="132"/>
      <c r="N19" s="132"/>
      <c r="O19" s="132"/>
    </row>
    <row r="20" spans="1:15" ht="12.75">
      <c r="A20" s="141" t="s">
        <v>129</v>
      </c>
      <c r="B20" s="141"/>
      <c r="C20" s="141"/>
      <c r="D20" s="141"/>
      <c r="E20" s="132"/>
      <c r="F20" s="132"/>
      <c r="G20" s="132"/>
      <c r="H20" s="142" t="s">
        <v>130</v>
      </c>
      <c r="I20" s="142" t="s">
        <v>131</v>
      </c>
      <c r="J20" s="142" t="s">
        <v>132</v>
      </c>
      <c r="K20" s="142" t="s">
        <v>133</v>
      </c>
      <c r="L20" s="147" t="s">
        <v>134</v>
      </c>
      <c r="M20" s="132"/>
      <c r="N20" s="132"/>
      <c r="O20" s="132"/>
    </row>
    <row r="21" spans="1:15" ht="12.75">
      <c r="A21" s="137" t="s">
        <v>105</v>
      </c>
      <c r="B21" s="143" t="s">
        <v>103</v>
      </c>
      <c r="C21" s="143" t="s">
        <v>99</v>
      </c>
      <c r="D21" s="143" t="s">
        <v>100</v>
      </c>
      <c r="E21" s="143" t="s">
        <v>101</v>
      </c>
      <c r="F21" s="147" t="s">
        <v>102</v>
      </c>
      <c r="G21" s="132"/>
      <c r="H21" s="142" t="s">
        <v>6</v>
      </c>
      <c r="I21" s="142" t="s">
        <v>6</v>
      </c>
      <c r="J21" s="142" t="s">
        <v>6</v>
      </c>
      <c r="K21" s="142" t="s">
        <v>6</v>
      </c>
      <c r="L21" s="147" t="s">
        <v>6</v>
      </c>
      <c r="M21" s="132"/>
      <c r="N21" s="132"/>
      <c r="O21" s="132"/>
    </row>
    <row r="22" spans="1:15" ht="15.75">
      <c r="A22" s="132" t="str">
        <f>A9</f>
        <v>.</v>
      </c>
      <c r="B22" s="157">
        <f>IF($B9&lt;&gt;0,IF($C9=12,(E9/100)*12,(E9*9/100+K9)),0)</f>
        <v>0</v>
      </c>
      <c r="C22" s="157">
        <f>IF($B9&lt;&gt;0,IF($C9=12,(F9/100)*12,(F9*9/100+L9)),0)</f>
        <v>0</v>
      </c>
      <c r="D22" s="157">
        <f>IF($B9&lt;&gt;0,IF($C9=12,(G9/100)*12,(G9*9/100+M9)),0)</f>
        <v>0</v>
      </c>
      <c r="E22" s="157">
        <f>IF($B9&lt;&gt;0,IF($C9=12,(H9/100)*12,(H9*9/100+N9)),0)</f>
        <v>0</v>
      </c>
      <c r="F22" s="159">
        <f>IF($B9&lt;&gt;0,IF($C9=12,(I9/100)*12,(I9*9/100+O9)),0)</f>
        <v>0</v>
      </c>
      <c r="G22" s="132"/>
      <c r="H22" s="158">
        <f>IF($B9&lt;&gt;0,IF($C9=12,B22/12,E9/100+K9/9),0)</f>
        <v>0</v>
      </c>
      <c r="I22" s="158">
        <f>IF($B9&lt;&gt;0,IF($C9=12,C22/12,F9/100+L9/9),0)</f>
        <v>0</v>
      </c>
      <c r="J22" s="158">
        <f>IF($B9&lt;&gt;0,IF($C9=12,D22/12,G9/100+M9/9),0)</f>
        <v>0</v>
      </c>
      <c r="K22" s="158">
        <f>IF($B9&lt;&gt;0,IF($C9=12,E22/12,H9/100+N9/9),0)</f>
        <v>0</v>
      </c>
      <c r="L22" s="160">
        <f>IF($B9&lt;&gt;0,IF($C9=12,F22/12,I9/100+O9/9),0)</f>
        <v>0</v>
      </c>
      <c r="M22" s="132"/>
      <c r="N22" s="132"/>
      <c r="O22" s="132"/>
    </row>
    <row r="23" spans="1:15" ht="15.75">
      <c r="A23" s="132" t="str">
        <f>A10</f>
        <v>.</v>
      </c>
      <c r="B23" s="157">
        <f aca="true" t="shared" si="0" ref="B23:B31">IF($B10&lt;&gt;0,IF($C10=12,(E10/100)*12,(E10*9/100+K10)),0)</f>
        <v>0</v>
      </c>
      <c r="C23" s="157">
        <f aca="true" t="shared" si="1" ref="C23:C31">IF($B10&lt;&gt;0,IF($C10=12,(F10/100)*12,(F10*9/100+L10)),0)</f>
        <v>0</v>
      </c>
      <c r="D23" s="157">
        <f aca="true" t="shared" si="2" ref="D23:D31">IF($B10&lt;&gt;0,IF($C10=12,(G10/100)*12,(G10*9/100+M10)),0)</f>
        <v>0</v>
      </c>
      <c r="E23" s="157">
        <f aca="true" t="shared" si="3" ref="E23:F31">IF($B10&lt;&gt;0,IF($C10=12,(H10/100)*12,(H10*9/100+N10)),0)</f>
        <v>0</v>
      </c>
      <c r="F23" s="159">
        <f t="shared" si="3"/>
        <v>0</v>
      </c>
      <c r="G23" s="132"/>
      <c r="H23" s="158">
        <f aca="true" t="shared" si="4" ref="H23:H31">IF($B10&lt;&gt;0,IF($C10=12,B23/12,E10/100+K10/9),0)</f>
        <v>0</v>
      </c>
      <c r="I23" s="158">
        <f aca="true" t="shared" si="5" ref="I23:I31">IF($B10&lt;&gt;0,IF($C10=12,C23/12,F10/100+L10/9),0)</f>
        <v>0</v>
      </c>
      <c r="J23" s="158">
        <f aca="true" t="shared" si="6" ref="J23:J31">IF($B10&lt;&gt;0,IF($C10=12,D23/12,G10/100+M10/9),0)</f>
        <v>0</v>
      </c>
      <c r="K23" s="158">
        <f aca="true" t="shared" si="7" ref="K23:L31">IF($B10&lt;&gt;0,IF($C10=12,E23/12,H10/100+N10/9),0)</f>
        <v>0</v>
      </c>
      <c r="L23" s="160">
        <f t="shared" si="7"/>
        <v>0</v>
      </c>
      <c r="M23" s="132"/>
      <c r="N23" s="132"/>
      <c r="O23" s="132"/>
    </row>
    <row r="24" spans="1:15" ht="15.75">
      <c r="A24" s="132" t="str">
        <f aca="true" t="shared" si="8" ref="A24:A31">A11</f>
        <v>.</v>
      </c>
      <c r="B24" s="157">
        <f t="shared" si="0"/>
        <v>0</v>
      </c>
      <c r="C24" s="157">
        <f t="shared" si="1"/>
        <v>0</v>
      </c>
      <c r="D24" s="157">
        <f t="shared" si="2"/>
        <v>0</v>
      </c>
      <c r="E24" s="157">
        <f t="shared" si="3"/>
        <v>0</v>
      </c>
      <c r="F24" s="159">
        <f t="shared" si="3"/>
        <v>0</v>
      </c>
      <c r="G24" s="132"/>
      <c r="H24" s="158">
        <f t="shared" si="4"/>
        <v>0</v>
      </c>
      <c r="I24" s="158">
        <f t="shared" si="5"/>
        <v>0</v>
      </c>
      <c r="J24" s="158">
        <f t="shared" si="6"/>
        <v>0</v>
      </c>
      <c r="K24" s="158">
        <f t="shared" si="7"/>
        <v>0</v>
      </c>
      <c r="L24" s="160">
        <f t="shared" si="7"/>
        <v>0</v>
      </c>
      <c r="M24" s="132"/>
      <c r="N24" s="132"/>
      <c r="O24" s="132"/>
    </row>
    <row r="25" spans="1:15" ht="15.75">
      <c r="A25" s="132" t="str">
        <f t="shared" si="8"/>
        <v>.</v>
      </c>
      <c r="B25" s="157">
        <f t="shared" si="0"/>
        <v>0</v>
      </c>
      <c r="C25" s="157">
        <f t="shared" si="1"/>
        <v>0</v>
      </c>
      <c r="D25" s="157">
        <f t="shared" si="2"/>
        <v>0</v>
      </c>
      <c r="E25" s="157">
        <f t="shared" si="3"/>
        <v>0</v>
      </c>
      <c r="F25" s="159">
        <f t="shared" si="3"/>
        <v>0</v>
      </c>
      <c r="G25" s="132"/>
      <c r="H25" s="158">
        <f t="shared" si="4"/>
        <v>0</v>
      </c>
      <c r="I25" s="158">
        <f t="shared" si="5"/>
        <v>0</v>
      </c>
      <c r="J25" s="158">
        <f t="shared" si="6"/>
        <v>0</v>
      </c>
      <c r="K25" s="158">
        <f t="shared" si="7"/>
        <v>0</v>
      </c>
      <c r="L25" s="160">
        <f t="shared" si="7"/>
        <v>0</v>
      </c>
      <c r="M25" s="132"/>
      <c r="N25" s="132"/>
      <c r="O25" s="132"/>
    </row>
    <row r="26" spans="1:15" ht="15.75">
      <c r="A26" s="132" t="str">
        <f t="shared" si="8"/>
        <v>.</v>
      </c>
      <c r="B26" s="157">
        <f t="shared" si="0"/>
        <v>0</v>
      </c>
      <c r="C26" s="157">
        <f t="shared" si="1"/>
        <v>0</v>
      </c>
      <c r="D26" s="157">
        <f t="shared" si="2"/>
        <v>0</v>
      </c>
      <c r="E26" s="157">
        <f t="shared" si="3"/>
        <v>0</v>
      </c>
      <c r="F26" s="159">
        <f t="shared" si="3"/>
        <v>0</v>
      </c>
      <c r="G26" s="132"/>
      <c r="H26" s="158">
        <f t="shared" si="4"/>
        <v>0</v>
      </c>
      <c r="I26" s="158">
        <f t="shared" si="5"/>
        <v>0</v>
      </c>
      <c r="J26" s="158">
        <f t="shared" si="6"/>
        <v>0</v>
      </c>
      <c r="K26" s="158">
        <f t="shared" si="7"/>
        <v>0</v>
      </c>
      <c r="L26" s="160">
        <f t="shared" si="7"/>
        <v>0</v>
      </c>
      <c r="M26" s="132"/>
      <c r="N26" s="132"/>
      <c r="O26" s="132"/>
    </row>
    <row r="27" spans="1:15" ht="15.75">
      <c r="A27" s="132" t="str">
        <f t="shared" si="8"/>
        <v>.</v>
      </c>
      <c r="B27" s="157">
        <f t="shared" si="0"/>
        <v>0</v>
      </c>
      <c r="C27" s="157">
        <f t="shared" si="1"/>
        <v>0</v>
      </c>
      <c r="D27" s="157">
        <f t="shared" si="2"/>
        <v>0</v>
      </c>
      <c r="E27" s="157">
        <f t="shared" si="3"/>
        <v>0</v>
      </c>
      <c r="F27" s="159">
        <f t="shared" si="3"/>
        <v>0</v>
      </c>
      <c r="G27" s="132"/>
      <c r="H27" s="158">
        <f t="shared" si="4"/>
        <v>0</v>
      </c>
      <c r="I27" s="158">
        <f t="shared" si="5"/>
        <v>0</v>
      </c>
      <c r="J27" s="158">
        <f t="shared" si="6"/>
        <v>0</v>
      </c>
      <c r="K27" s="158">
        <f t="shared" si="7"/>
        <v>0</v>
      </c>
      <c r="L27" s="160">
        <f t="shared" si="7"/>
        <v>0</v>
      </c>
      <c r="M27" s="132"/>
      <c r="N27" s="132"/>
      <c r="O27" s="132"/>
    </row>
    <row r="28" spans="1:15" ht="15.75">
      <c r="A28" s="132" t="str">
        <f t="shared" si="8"/>
        <v>.</v>
      </c>
      <c r="B28" s="157">
        <f t="shared" si="0"/>
        <v>0</v>
      </c>
      <c r="C28" s="157">
        <f t="shared" si="1"/>
        <v>0</v>
      </c>
      <c r="D28" s="157">
        <f t="shared" si="2"/>
        <v>0</v>
      </c>
      <c r="E28" s="157">
        <f t="shared" si="3"/>
        <v>0</v>
      </c>
      <c r="F28" s="159">
        <f t="shared" si="3"/>
        <v>0</v>
      </c>
      <c r="G28" s="132"/>
      <c r="H28" s="158">
        <f t="shared" si="4"/>
        <v>0</v>
      </c>
      <c r="I28" s="158">
        <f t="shared" si="5"/>
        <v>0</v>
      </c>
      <c r="J28" s="158">
        <f t="shared" si="6"/>
        <v>0</v>
      </c>
      <c r="K28" s="158">
        <f t="shared" si="7"/>
        <v>0</v>
      </c>
      <c r="L28" s="160">
        <f t="shared" si="7"/>
        <v>0</v>
      </c>
      <c r="M28" s="132"/>
      <c r="N28" s="132"/>
      <c r="O28" s="132"/>
    </row>
    <row r="29" spans="1:15" ht="15.75">
      <c r="A29" s="132" t="str">
        <f t="shared" si="8"/>
        <v>.</v>
      </c>
      <c r="B29" s="157">
        <f t="shared" si="0"/>
        <v>0</v>
      </c>
      <c r="C29" s="157">
        <f t="shared" si="1"/>
        <v>0</v>
      </c>
      <c r="D29" s="157">
        <f t="shared" si="2"/>
        <v>0</v>
      </c>
      <c r="E29" s="157">
        <f t="shared" si="3"/>
        <v>0</v>
      </c>
      <c r="F29" s="159">
        <f t="shared" si="3"/>
        <v>0</v>
      </c>
      <c r="G29" s="132"/>
      <c r="H29" s="158">
        <f t="shared" si="4"/>
        <v>0</v>
      </c>
      <c r="I29" s="158">
        <f t="shared" si="5"/>
        <v>0</v>
      </c>
      <c r="J29" s="158">
        <f t="shared" si="6"/>
        <v>0</v>
      </c>
      <c r="K29" s="158">
        <f t="shared" si="7"/>
        <v>0</v>
      </c>
      <c r="L29" s="160">
        <f t="shared" si="7"/>
        <v>0</v>
      </c>
      <c r="M29" s="132"/>
      <c r="N29" s="132"/>
      <c r="O29" s="132"/>
    </row>
    <row r="30" spans="1:15" ht="15.75">
      <c r="A30" s="132" t="str">
        <f t="shared" si="8"/>
        <v>.</v>
      </c>
      <c r="B30" s="157">
        <f t="shared" si="0"/>
        <v>0</v>
      </c>
      <c r="C30" s="157">
        <f t="shared" si="1"/>
        <v>0</v>
      </c>
      <c r="D30" s="157">
        <f t="shared" si="2"/>
        <v>0</v>
      </c>
      <c r="E30" s="157">
        <f t="shared" si="3"/>
        <v>0</v>
      </c>
      <c r="F30" s="159">
        <f t="shared" si="3"/>
        <v>0</v>
      </c>
      <c r="G30" s="132"/>
      <c r="H30" s="158">
        <f t="shared" si="4"/>
        <v>0</v>
      </c>
      <c r="I30" s="158">
        <f t="shared" si="5"/>
        <v>0</v>
      </c>
      <c r="J30" s="158">
        <f t="shared" si="6"/>
        <v>0</v>
      </c>
      <c r="K30" s="158">
        <f t="shared" si="7"/>
        <v>0</v>
      </c>
      <c r="L30" s="160">
        <f t="shared" si="7"/>
        <v>0</v>
      </c>
      <c r="M30" s="132"/>
      <c r="N30" s="132"/>
      <c r="O30" s="132"/>
    </row>
    <row r="31" spans="1:15" ht="15.75">
      <c r="A31" s="132" t="str">
        <f t="shared" si="8"/>
        <v>.</v>
      </c>
      <c r="B31" s="157">
        <f t="shared" si="0"/>
        <v>0</v>
      </c>
      <c r="C31" s="157">
        <f t="shared" si="1"/>
        <v>0</v>
      </c>
      <c r="D31" s="157">
        <f t="shared" si="2"/>
        <v>0</v>
      </c>
      <c r="E31" s="157">
        <f t="shared" si="3"/>
        <v>0</v>
      </c>
      <c r="F31" s="159">
        <f t="shared" si="3"/>
        <v>0</v>
      </c>
      <c r="G31" s="132"/>
      <c r="H31" s="158">
        <f t="shared" si="4"/>
        <v>0</v>
      </c>
      <c r="I31" s="158">
        <f t="shared" si="5"/>
        <v>0</v>
      </c>
      <c r="J31" s="158">
        <f t="shared" si="6"/>
        <v>0</v>
      </c>
      <c r="K31" s="158">
        <f t="shared" si="7"/>
        <v>0</v>
      </c>
      <c r="L31" s="160">
        <f t="shared" si="7"/>
        <v>0</v>
      </c>
      <c r="M31" s="132"/>
      <c r="N31" s="132"/>
      <c r="O31" s="132"/>
    </row>
    <row r="32" spans="1:15" ht="12.75">
      <c r="A32" s="144" t="s">
        <v>36</v>
      </c>
      <c r="B32" s="132"/>
      <c r="C32" s="132"/>
      <c r="D32" s="132"/>
      <c r="E32" s="132"/>
      <c r="F32" s="132"/>
      <c r="G32" s="132"/>
      <c r="H32" s="132"/>
      <c r="I32" s="132"/>
      <c r="J32" s="132"/>
      <c r="K32" s="132"/>
      <c r="L32" s="132"/>
      <c r="M32" s="132"/>
      <c r="N32" s="132"/>
      <c r="O32" s="132"/>
    </row>
  </sheetData>
  <sheetProtection password="8B17" sheet="1" objects="1" scenarios="1"/>
  <mergeCells count="1">
    <mergeCell ref="C6:C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40"/>
  <sheetViews>
    <sheetView workbookViewId="0" topLeftCell="A1">
      <selection activeCell="A1" sqref="A1"/>
    </sheetView>
  </sheetViews>
  <sheetFormatPr defaultColWidth="9.140625" defaultRowHeight="12.75"/>
  <cols>
    <col min="1" max="1" width="4.140625" style="0" customWidth="1"/>
    <col min="2" max="2" width="117.57421875" style="0" customWidth="1"/>
  </cols>
  <sheetData>
    <row r="1" spans="1:2" ht="15">
      <c r="A1" s="66" t="s">
        <v>36</v>
      </c>
      <c r="B1" s="50" t="s">
        <v>85</v>
      </c>
    </row>
    <row r="2" ht="12.75">
      <c r="A2" s="66" t="s">
        <v>36</v>
      </c>
    </row>
    <row r="3" spans="1:2" ht="38.25">
      <c r="A3" s="109" t="s">
        <v>58</v>
      </c>
      <c r="B3" s="40" t="s">
        <v>93</v>
      </c>
    </row>
    <row r="4" spans="1:2" ht="12.75">
      <c r="A4" s="109"/>
      <c r="B4" s="40"/>
    </row>
    <row r="5" spans="1:2" ht="25.5">
      <c r="A5" s="109" t="s">
        <v>59</v>
      </c>
      <c r="B5" s="40" t="s">
        <v>68</v>
      </c>
    </row>
    <row r="6" spans="1:2" ht="12.75">
      <c r="A6" s="109"/>
      <c r="B6" s="40"/>
    </row>
    <row r="7" spans="1:2" ht="25.5">
      <c r="A7" s="109" t="s">
        <v>60</v>
      </c>
      <c r="B7" s="40" t="s">
        <v>61</v>
      </c>
    </row>
    <row r="8" spans="1:2" ht="12.75">
      <c r="A8" s="109"/>
      <c r="B8" s="40"/>
    </row>
    <row r="9" spans="1:2" ht="25.5">
      <c r="A9" s="109" t="s">
        <v>62</v>
      </c>
      <c r="B9" s="40" t="s">
        <v>64</v>
      </c>
    </row>
    <row r="10" spans="1:2" ht="12.75">
      <c r="A10" s="109"/>
      <c r="B10" s="40"/>
    </row>
    <row r="11" spans="1:2" ht="38.25">
      <c r="A11" s="109" t="s">
        <v>63</v>
      </c>
      <c r="B11" s="40" t="s">
        <v>65</v>
      </c>
    </row>
    <row r="12" spans="1:2" ht="12.75">
      <c r="A12" s="109"/>
      <c r="B12" s="40"/>
    </row>
    <row r="13" spans="1:2" ht="12.75">
      <c r="A13" s="109" t="s">
        <v>67</v>
      </c>
      <c r="B13" s="40" t="s">
        <v>66</v>
      </c>
    </row>
    <row r="14" spans="1:2" ht="12.75">
      <c r="A14" s="109"/>
      <c r="B14" s="40"/>
    </row>
    <row r="15" spans="1:2" ht="12.75">
      <c r="A15" s="109" t="s">
        <v>69</v>
      </c>
      <c r="B15" s="40" t="s">
        <v>70</v>
      </c>
    </row>
    <row r="16" spans="1:2" ht="12.75">
      <c r="A16" s="109"/>
      <c r="B16" s="40"/>
    </row>
    <row r="17" spans="1:2" ht="38.25">
      <c r="A17" s="109" t="s">
        <v>71</v>
      </c>
      <c r="B17" s="40" t="s">
        <v>72</v>
      </c>
    </row>
    <row r="18" spans="1:2" ht="12.75">
      <c r="A18" s="109"/>
      <c r="B18" s="40"/>
    </row>
    <row r="19" spans="1:2" ht="38.25">
      <c r="A19" s="109" t="s">
        <v>73</v>
      </c>
      <c r="B19" s="40" t="s">
        <v>94</v>
      </c>
    </row>
    <row r="20" spans="1:2" ht="12.75">
      <c r="A20" s="109"/>
      <c r="B20" s="40"/>
    </row>
    <row r="21" spans="1:2" ht="12.75">
      <c r="A21" s="109" t="s">
        <v>74</v>
      </c>
      <c r="B21" s="40" t="s">
        <v>75</v>
      </c>
    </row>
    <row r="22" spans="1:2" ht="12.75">
      <c r="A22" s="109"/>
      <c r="B22" s="40"/>
    </row>
    <row r="23" spans="1:2" ht="25.5">
      <c r="A23" s="109" t="s">
        <v>76</v>
      </c>
      <c r="B23" s="40" t="s">
        <v>77</v>
      </c>
    </row>
    <row r="24" spans="1:2" ht="12.75">
      <c r="A24" s="41"/>
      <c r="B24" s="40"/>
    </row>
    <row r="25" spans="1:2" ht="12.75">
      <c r="A25" s="41"/>
      <c r="B25" s="40"/>
    </row>
    <row r="26" spans="1:2" ht="12.75">
      <c r="A26" s="41"/>
      <c r="B26" s="40"/>
    </row>
    <row r="27" spans="1:2" ht="12.75">
      <c r="A27" s="41"/>
      <c r="B27" s="40"/>
    </row>
    <row r="28" spans="1:2" ht="12.75">
      <c r="A28" s="41"/>
      <c r="B28" s="40"/>
    </row>
    <row r="29" spans="1:2" ht="12.75">
      <c r="A29" s="41"/>
      <c r="B29" s="40"/>
    </row>
    <row r="30" spans="1:2" ht="12.75">
      <c r="A30" s="41"/>
      <c r="B30" s="40"/>
    </row>
    <row r="31" spans="1:2" ht="12.75">
      <c r="A31" s="41"/>
      <c r="B31" s="40"/>
    </row>
    <row r="32" spans="1:2" ht="12.75">
      <c r="A32" s="41"/>
      <c r="B32" s="40"/>
    </row>
    <row r="33" spans="1:2" ht="12.75">
      <c r="A33" s="41"/>
      <c r="B33" s="40"/>
    </row>
    <row r="34" spans="1:2" ht="12.75">
      <c r="A34" s="41"/>
      <c r="B34" s="40"/>
    </row>
    <row r="35" ht="12.75">
      <c r="A35" s="41"/>
    </row>
    <row r="36" ht="12.75">
      <c r="A36" s="41"/>
    </row>
    <row r="37" ht="12.75">
      <c r="A37" s="41"/>
    </row>
    <row r="38" ht="12.75">
      <c r="A38" s="41"/>
    </row>
    <row r="39" ht="12.75">
      <c r="A39" s="41"/>
    </row>
    <row r="40" ht="12.75">
      <c r="A40" s="41"/>
    </row>
  </sheetData>
  <printOptions/>
  <pageMargins left="0.75" right="0.75" top="1" bottom="1" header="0.5" footer="0.5"/>
  <pageSetup orientation="landscape" scale="95" r:id="rId1"/>
  <headerFooter alignWithMargins="0">
    <oddHeader>&amp;LINFORMATION&amp;RFor use by COE faculty staff in preparing grant budgets</oddHeader>
    <oddFooter>&amp;LModified by user on &amp;D&amp;CPrepared by Lloyd Richardson on 4/3/06&amp;R&amp;P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Richardson</dc:creator>
  <cp:keywords/>
  <dc:description/>
  <cp:lastModifiedBy>Administrator</cp:lastModifiedBy>
  <cp:lastPrinted>2006-10-07T15:34:58Z</cp:lastPrinted>
  <dcterms:created xsi:type="dcterms:W3CDTF">2005-08-25T00:57:07Z</dcterms:created>
  <dcterms:modified xsi:type="dcterms:W3CDTF">2007-12-12T02:14:22Z</dcterms:modified>
  <cp:category/>
  <cp:version/>
  <cp:contentType/>
  <cp:contentStatus/>
</cp:coreProperties>
</file>